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BC192C15-1293-4C49-98AE-809F1E78CEA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Valori assoluti" sheetId="1" r:id="rId1"/>
    <sheet name="C.P. per anno" sheetId="3" r:id="rId2"/>
    <sheet name="C.P. per mese" sheetId="2" r:id="rId3"/>
    <sheet name="Variazioni" sheetId="4" r:id="rId4"/>
    <sheet name="ISTAT 16 senza IncMort" sheetId="5" state="hidden" r:id="rId5"/>
    <sheet name="Dati 2016-2017 da spss" sheetId="6" state="hidden" r:id="rId6"/>
    <sheet name="Dati 2018 da spss" sheetId="7" state="hidden" r:id="rId7"/>
    <sheet name="dati 2019 da spss" sheetId="8" state="hidden" r:id="rId8"/>
    <sheet name="dati 2020 da spss" sheetId="9" state="hidden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8" i="3" l="1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V5" i="4"/>
  <c r="V6" i="4"/>
  <c r="V8" i="4"/>
  <c r="V9" i="4"/>
  <c r="V10" i="4"/>
  <c r="V12" i="4"/>
  <c r="V13" i="4"/>
  <c r="V14" i="4"/>
  <c r="V16" i="4"/>
  <c r="V17" i="4"/>
  <c r="V18" i="4"/>
  <c r="V20" i="4"/>
  <c r="V21" i="4"/>
  <c r="V22" i="4"/>
  <c r="V24" i="4"/>
  <c r="V25" i="4"/>
  <c r="V26" i="4"/>
  <c r="V28" i="4"/>
  <c r="V29" i="4"/>
  <c r="V30" i="4"/>
  <c r="V32" i="4"/>
  <c r="V33" i="4"/>
  <c r="V34" i="4"/>
  <c r="V36" i="4"/>
  <c r="V38" i="4"/>
  <c r="W38" i="1"/>
  <c r="W36" i="1"/>
  <c r="W34" i="1"/>
  <c r="V34" i="3" s="1"/>
  <c r="W32" i="1"/>
  <c r="W30" i="1"/>
  <c r="W28" i="1"/>
  <c r="W26" i="1"/>
  <c r="V26" i="3" s="1"/>
  <c r="W24" i="1"/>
  <c r="W22" i="1"/>
  <c r="W20" i="1"/>
  <c r="W18" i="1"/>
  <c r="W16" i="1"/>
  <c r="W14" i="1"/>
  <c r="V14" i="3" s="1"/>
  <c r="W12" i="1"/>
  <c r="W10" i="1"/>
  <c r="W8" i="1"/>
  <c r="W6" i="1"/>
  <c r="V6" i="3" s="1"/>
  <c r="V34" i="1"/>
  <c r="V33" i="1"/>
  <c r="W33" i="1" s="1"/>
  <c r="V33" i="3" s="1"/>
  <c r="V32" i="1"/>
  <c r="V31" i="1"/>
  <c r="V30" i="1"/>
  <c r="V29" i="1"/>
  <c r="W29" i="1" s="1"/>
  <c r="V29" i="3" s="1"/>
  <c r="V26" i="1"/>
  <c r="V25" i="1"/>
  <c r="Z25" i="4" s="1"/>
  <c r="V24" i="1"/>
  <c r="V23" i="1"/>
  <c r="W23" i="1" s="1"/>
  <c r="V22" i="1"/>
  <c r="V21" i="1"/>
  <c r="Z21" i="4" s="1"/>
  <c r="V18" i="1"/>
  <c r="V17" i="1"/>
  <c r="Z17" i="4" s="1"/>
  <c r="V16" i="1"/>
  <c r="V15" i="1"/>
  <c r="Z15" i="4" s="1"/>
  <c r="V14" i="1"/>
  <c r="V13" i="1"/>
  <c r="V19" i="1" s="1"/>
  <c r="V10" i="1"/>
  <c r="V9" i="1"/>
  <c r="Z9" i="4" s="1"/>
  <c r="V8" i="1"/>
  <c r="V7" i="1"/>
  <c r="W7" i="1" s="1"/>
  <c r="V6" i="1"/>
  <c r="V5" i="1"/>
  <c r="V11" i="1" s="1"/>
  <c r="W11" i="1" s="1"/>
  <c r="V12" i="1"/>
  <c r="Z16" i="4"/>
  <c r="X24" i="4"/>
  <c r="V28" i="1"/>
  <c r="Z28" i="4" s="1"/>
  <c r="Z32" i="4"/>
  <c r="Z34" i="4"/>
  <c r="Z33" i="4"/>
  <c r="Z30" i="4"/>
  <c r="Z29" i="4"/>
  <c r="Z26" i="4"/>
  <c r="Z23" i="4"/>
  <c r="Z22" i="4"/>
  <c r="Z18" i="4"/>
  <c r="Z14" i="4"/>
  <c r="Z13" i="4"/>
  <c r="Z10" i="4"/>
  <c r="Z6" i="4"/>
  <c r="V30" i="3"/>
  <c r="V22" i="3"/>
  <c r="V18" i="3"/>
  <c r="V10" i="3"/>
  <c r="X34" i="4"/>
  <c r="X33" i="4"/>
  <c r="X30" i="4"/>
  <c r="X29" i="4"/>
  <c r="X26" i="4"/>
  <c r="X23" i="4"/>
  <c r="X22" i="4"/>
  <c r="X18" i="4"/>
  <c r="X17" i="4"/>
  <c r="X14" i="4"/>
  <c r="X13" i="4"/>
  <c r="X10" i="4"/>
  <c r="X7" i="4"/>
  <c r="X6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Z19" i="4" l="1"/>
  <c r="W19" i="1"/>
  <c r="V19" i="4"/>
  <c r="V35" i="1"/>
  <c r="W5" i="1"/>
  <c r="W9" i="1"/>
  <c r="W13" i="1"/>
  <c r="V13" i="3" s="1"/>
  <c r="W17" i="1"/>
  <c r="V17" i="3" s="1"/>
  <c r="W21" i="1"/>
  <c r="W25" i="1"/>
  <c r="V7" i="3"/>
  <c r="V23" i="3"/>
  <c r="Z7" i="4"/>
  <c r="V31" i="4"/>
  <c r="V23" i="4"/>
  <c r="V15" i="4"/>
  <c r="V11" i="4"/>
  <c r="V7" i="4"/>
  <c r="W15" i="1"/>
  <c r="W31" i="1"/>
  <c r="V31" i="3" s="1"/>
  <c r="V11" i="3"/>
  <c r="X11" i="4"/>
  <c r="Z11" i="4"/>
  <c r="Z35" i="4"/>
  <c r="X9" i="4"/>
  <c r="X19" i="4"/>
  <c r="X25" i="4"/>
  <c r="V9" i="3"/>
  <c r="V19" i="3"/>
  <c r="V25" i="3"/>
  <c r="V27" i="1"/>
  <c r="X5" i="4"/>
  <c r="X15" i="4"/>
  <c r="X21" i="4"/>
  <c r="X31" i="4"/>
  <c r="V5" i="3"/>
  <c r="V15" i="3"/>
  <c r="V21" i="3"/>
  <c r="Z5" i="4"/>
  <c r="Z31" i="4"/>
  <c r="V20" i="1"/>
  <c r="V16" i="3"/>
  <c r="V24" i="3"/>
  <c r="V28" i="3"/>
  <c r="V32" i="3"/>
  <c r="X32" i="4"/>
  <c r="X16" i="4"/>
  <c r="V36" i="1"/>
  <c r="X28" i="4"/>
  <c r="Z24" i="4"/>
  <c r="Z8" i="4"/>
  <c r="X8" i="4"/>
  <c r="V8" i="3"/>
  <c r="Y22" i="4"/>
  <c r="Y6" i="4"/>
  <c r="U5" i="1"/>
  <c r="U15" i="4"/>
  <c r="U34" i="1"/>
  <c r="U33" i="1"/>
  <c r="Y33" i="4" s="1"/>
  <c r="U32" i="1"/>
  <c r="Y32" i="4" s="1"/>
  <c r="U31" i="1"/>
  <c r="U31" i="4" s="1"/>
  <c r="U30" i="1"/>
  <c r="U29" i="1"/>
  <c r="Y29" i="4" s="1"/>
  <c r="U26" i="1"/>
  <c r="U25" i="1"/>
  <c r="Y25" i="4" s="1"/>
  <c r="U24" i="1"/>
  <c r="U23" i="1"/>
  <c r="U23" i="4" s="1"/>
  <c r="U22" i="1"/>
  <c r="U21" i="1"/>
  <c r="U18" i="1"/>
  <c r="Y18" i="4" s="1"/>
  <c r="U17" i="1"/>
  <c r="Y17" i="4" s="1"/>
  <c r="U16" i="1"/>
  <c r="Y16" i="4" s="1"/>
  <c r="U15" i="1"/>
  <c r="U14" i="1"/>
  <c r="U13" i="1"/>
  <c r="Y13" i="4" s="1"/>
  <c r="U10" i="1"/>
  <c r="U9" i="1"/>
  <c r="Y9" i="4" s="1"/>
  <c r="U8" i="1"/>
  <c r="U7" i="1"/>
  <c r="U6" i="1"/>
  <c r="T34" i="1"/>
  <c r="T33" i="1"/>
  <c r="T32" i="1"/>
  <c r="T31" i="1"/>
  <c r="T30" i="1"/>
  <c r="T29" i="1"/>
  <c r="T26" i="1"/>
  <c r="U26" i="4" s="1"/>
  <c r="T25" i="1"/>
  <c r="T24" i="1"/>
  <c r="T23" i="1"/>
  <c r="T22" i="1"/>
  <c r="U22" i="4" s="1"/>
  <c r="T21" i="1"/>
  <c r="T18" i="1"/>
  <c r="T17" i="1"/>
  <c r="T16" i="1"/>
  <c r="T15" i="1"/>
  <c r="T14" i="1"/>
  <c r="T13" i="1"/>
  <c r="T10" i="1"/>
  <c r="U10" i="4" s="1"/>
  <c r="T9" i="1"/>
  <c r="T8" i="1"/>
  <c r="T7" i="1"/>
  <c r="T6" i="1"/>
  <c r="U6" i="4" s="1"/>
  <c r="T5" i="1"/>
  <c r="W35" i="1" l="1"/>
  <c r="V35" i="4"/>
  <c r="X35" i="4"/>
  <c r="W27" i="1"/>
  <c r="V27" i="3" s="1"/>
  <c r="V27" i="4"/>
  <c r="V35" i="3"/>
  <c r="V37" i="1"/>
  <c r="X27" i="4"/>
  <c r="Z27" i="4"/>
  <c r="Z20" i="4"/>
  <c r="V20" i="3"/>
  <c r="X20" i="4"/>
  <c r="Z36" i="4"/>
  <c r="X36" i="4"/>
  <c r="V36" i="3"/>
  <c r="V38" i="1"/>
  <c r="V12" i="2" s="1"/>
  <c r="Z12" i="4"/>
  <c r="X12" i="4"/>
  <c r="V12" i="3"/>
  <c r="U27" i="1"/>
  <c r="U19" i="1"/>
  <c r="Y19" i="4" s="1"/>
  <c r="U9" i="4"/>
  <c r="U21" i="4"/>
  <c r="U25" i="4"/>
  <c r="Y10" i="4"/>
  <c r="Y26" i="4"/>
  <c r="Y8" i="4"/>
  <c r="U8" i="4"/>
  <c r="U20" i="1"/>
  <c r="Y24" i="4"/>
  <c r="U24" i="4"/>
  <c r="Y15" i="4"/>
  <c r="U30" i="4"/>
  <c r="U14" i="4"/>
  <c r="Y34" i="4"/>
  <c r="Y5" i="4"/>
  <c r="Y21" i="4"/>
  <c r="Y27" i="4"/>
  <c r="U36" i="1"/>
  <c r="Y31" i="4"/>
  <c r="U35" i="1"/>
  <c r="U7" i="4"/>
  <c r="Y7" i="4"/>
  <c r="U13" i="4"/>
  <c r="U17" i="4"/>
  <c r="Y23" i="4"/>
  <c r="U29" i="4"/>
  <c r="U33" i="4"/>
  <c r="U34" i="4"/>
  <c r="U18" i="4"/>
  <c r="Y14" i="4"/>
  <c r="Y30" i="4"/>
  <c r="U12" i="1"/>
  <c r="U38" i="1" s="1"/>
  <c r="U28" i="1"/>
  <c r="U32" i="4"/>
  <c r="U16" i="4"/>
  <c r="V37" i="4" l="1"/>
  <c r="W37" i="1"/>
  <c r="V5" i="2"/>
  <c r="V37" i="2"/>
  <c r="V19" i="2"/>
  <c r="V35" i="2"/>
  <c r="V33" i="2"/>
  <c r="V15" i="2"/>
  <c r="X37" i="4"/>
  <c r="V13" i="2"/>
  <c r="V7" i="2"/>
  <c r="V23" i="2"/>
  <c r="V9" i="2"/>
  <c r="V29" i="2"/>
  <c r="V25" i="2"/>
  <c r="Z37" i="4"/>
  <c r="V21" i="2"/>
  <c r="V11" i="2"/>
  <c r="V27" i="2"/>
  <c r="V17" i="2"/>
  <c r="V37" i="3"/>
  <c r="V31" i="2"/>
  <c r="V6" i="2"/>
  <c r="V10" i="2"/>
  <c r="V14" i="2"/>
  <c r="V18" i="2"/>
  <c r="V22" i="2"/>
  <c r="V26" i="2"/>
  <c r="V30" i="2"/>
  <c r="V34" i="2"/>
  <c r="V38" i="2"/>
  <c r="V16" i="2"/>
  <c r="V24" i="2"/>
  <c r="V32" i="2"/>
  <c r="Z38" i="4"/>
  <c r="V38" i="3"/>
  <c r="V20" i="2"/>
  <c r="V28" i="2"/>
  <c r="V36" i="2"/>
  <c r="X38" i="4"/>
  <c r="V8" i="2"/>
  <c r="U24" i="2"/>
  <c r="U18" i="2"/>
  <c r="U14" i="2"/>
  <c r="U8" i="2"/>
  <c r="Y38" i="4"/>
  <c r="U22" i="2"/>
  <c r="U16" i="2"/>
  <c r="U32" i="2"/>
  <c r="U6" i="2"/>
  <c r="U38" i="2"/>
  <c r="U34" i="2"/>
  <c r="U10" i="2"/>
  <c r="Y28" i="4"/>
  <c r="U28" i="2"/>
  <c r="Y35" i="4"/>
  <c r="U30" i="2"/>
  <c r="U26" i="2"/>
  <c r="Y12" i="4"/>
  <c r="U12" i="2"/>
  <c r="Y36" i="4"/>
  <c r="U36" i="2"/>
  <c r="Y20" i="4"/>
  <c r="U20" i="2"/>
  <c r="T20" i="1"/>
  <c r="U20" i="4" l="1"/>
  <c r="T36" i="1"/>
  <c r="T19" i="1"/>
  <c r="T27" i="1"/>
  <c r="T11" i="1"/>
  <c r="T25" i="4"/>
  <c r="T35" i="1"/>
  <c r="T28" i="1"/>
  <c r="T12" i="1"/>
  <c r="S34" i="1"/>
  <c r="T34" i="4" s="1"/>
  <c r="S33" i="1"/>
  <c r="T33" i="4" s="1"/>
  <c r="S32" i="1"/>
  <c r="T32" i="4" s="1"/>
  <c r="S31" i="1"/>
  <c r="T31" i="4" s="1"/>
  <c r="S30" i="1"/>
  <c r="S29" i="1"/>
  <c r="T29" i="4" s="1"/>
  <c r="S26" i="1"/>
  <c r="T26" i="4" s="1"/>
  <c r="S25" i="1"/>
  <c r="S24" i="1"/>
  <c r="T24" i="4" s="1"/>
  <c r="S23" i="1"/>
  <c r="T23" i="4" s="1"/>
  <c r="S22" i="1"/>
  <c r="T22" i="4" s="1"/>
  <c r="S21" i="1"/>
  <c r="T21" i="4" s="1"/>
  <c r="S18" i="1"/>
  <c r="T18" i="4" s="1"/>
  <c r="S17" i="1"/>
  <c r="T17" i="4" s="1"/>
  <c r="S16" i="1"/>
  <c r="T16" i="4" s="1"/>
  <c r="S15" i="1"/>
  <c r="T15" i="4" s="1"/>
  <c r="S14" i="1"/>
  <c r="T14" i="4" s="1"/>
  <c r="S13" i="1"/>
  <c r="T13" i="4" s="1"/>
  <c r="S10" i="1"/>
  <c r="T10" i="4" s="1"/>
  <c r="S9" i="1"/>
  <c r="T9" i="4" s="1"/>
  <c r="S8" i="1"/>
  <c r="T8" i="4" s="1"/>
  <c r="S7" i="1"/>
  <c r="T7" i="4" s="1"/>
  <c r="S6" i="1"/>
  <c r="T6" i="4" s="1"/>
  <c r="S5" i="1"/>
  <c r="T5" i="4" s="1"/>
  <c r="U28" i="4" l="1"/>
  <c r="U19" i="4"/>
  <c r="S36" i="1"/>
  <c r="T36" i="4" s="1"/>
  <c r="U35" i="4"/>
  <c r="U12" i="4"/>
  <c r="U27" i="4"/>
  <c r="U36" i="4"/>
  <c r="T30" i="4"/>
  <c r="T37" i="1"/>
  <c r="T35" i="2" s="1"/>
  <c r="T38" i="1"/>
  <c r="T28" i="2" s="1"/>
  <c r="S11" i="1"/>
  <c r="T11" i="4" s="1"/>
  <c r="S35" i="1"/>
  <c r="T35" i="4" s="1"/>
  <c r="S19" i="1"/>
  <c r="T19" i="4" s="1"/>
  <c r="S27" i="1"/>
  <c r="T27" i="4" s="1"/>
  <c r="S12" i="1"/>
  <c r="T12" i="4" s="1"/>
  <c r="S20" i="1"/>
  <c r="T20" i="4" s="1"/>
  <c r="S28" i="1"/>
  <c r="T28" i="4" s="1"/>
  <c r="S14" i="4"/>
  <c r="R34" i="1"/>
  <c r="U34" i="3" s="1"/>
  <c r="R32" i="1"/>
  <c r="U32" i="3" s="1"/>
  <c r="R30" i="1"/>
  <c r="U30" i="3" s="1"/>
  <c r="R26" i="1"/>
  <c r="U26" i="3" s="1"/>
  <c r="R24" i="1"/>
  <c r="U24" i="3" s="1"/>
  <c r="R22" i="1"/>
  <c r="R18" i="1"/>
  <c r="U18" i="3" s="1"/>
  <c r="R16" i="1"/>
  <c r="U16" i="3" s="1"/>
  <c r="R14" i="1"/>
  <c r="R10" i="1"/>
  <c r="R8" i="1"/>
  <c r="R6" i="1"/>
  <c r="U6" i="3" s="1"/>
  <c r="U8" i="3" l="1"/>
  <c r="U22" i="3"/>
  <c r="U10" i="3"/>
  <c r="U38" i="4"/>
  <c r="S10" i="4"/>
  <c r="T27" i="2"/>
  <c r="T18" i="2"/>
  <c r="T34" i="2"/>
  <c r="T14" i="2"/>
  <c r="T26" i="2"/>
  <c r="T22" i="2"/>
  <c r="T30" i="2"/>
  <c r="T38" i="2"/>
  <c r="T32" i="2"/>
  <c r="T8" i="2"/>
  <c r="T10" i="2"/>
  <c r="T16" i="2"/>
  <c r="T6" i="2"/>
  <c r="T20" i="2"/>
  <c r="T24" i="2"/>
  <c r="T36" i="2"/>
  <c r="S30" i="3"/>
  <c r="T30" i="3"/>
  <c r="S34" i="3"/>
  <c r="T34" i="3"/>
  <c r="S22" i="4"/>
  <c r="T37" i="2"/>
  <c r="T21" i="2"/>
  <c r="T7" i="2"/>
  <c r="T13" i="2"/>
  <c r="T17" i="2"/>
  <c r="T31" i="2"/>
  <c r="T15" i="2"/>
  <c r="T25" i="2"/>
  <c r="T33" i="2"/>
  <c r="T29" i="2"/>
  <c r="T23" i="2"/>
  <c r="T9" i="2"/>
  <c r="T5" i="2"/>
  <c r="T12" i="2"/>
  <c r="S18" i="3"/>
  <c r="T18" i="3"/>
  <c r="T6" i="3"/>
  <c r="S26" i="3"/>
  <c r="T26" i="3"/>
  <c r="S34" i="4"/>
  <c r="T19" i="2"/>
  <c r="T11" i="2"/>
  <c r="S6" i="4"/>
  <c r="S37" i="1"/>
  <c r="T37" i="4" s="1"/>
  <c r="S8" i="3"/>
  <c r="S8" i="4"/>
  <c r="S26" i="4"/>
  <c r="S32" i="4"/>
  <c r="S30" i="4"/>
  <c r="S24" i="4"/>
  <c r="S18" i="4"/>
  <c r="S38" i="1"/>
  <c r="S20" i="2" s="1"/>
  <c r="S16" i="4"/>
  <c r="R16" i="3"/>
  <c r="R34" i="3"/>
  <c r="R30" i="3"/>
  <c r="R26" i="3"/>
  <c r="R24" i="3"/>
  <c r="R18" i="3"/>
  <c r="R14" i="3"/>
  <c r="R8" i="3"/>
  <c r="R33" i="1"/>
  <c r="U33" i="3" s="1"/>
  <c r="R31" i="1"/>
  <c r="U31" i="3" s="1"/>
  <c r="R29" i="1"/>
  <c r="R25" i="1"/>
  <c r="U25" i="3" s="1"/>
  <c r="R23" i="1"/>
  <c r="U23" i="3" s="1"/>
  <c r="R21" i="1"/>
  <c r="R17" i="1"/>
  <c r="U17" i="3" s="1"/>
  <c r="R15" i="1"/>
  <c r="U15" i="3" s="1"/>
  <c r="R14" i="4"/>
  <c r="R13" i="1"/>
  <c r="R9" i="1"/>
  <c r="R7" i="1"/>
  <c r="U7" i="3" s="1"/>
  <c r="R12" i="1"/>
  <c r="U12" i="3" s="1"/>
  <c r="R6" i="4"/>
  <c r="R8" i="4"/>
  <c r="R10" i="4"/>
  <c r="R16" i="4"/>
  <c r="R18" i="4"/>
  <c r="R22" i="4"/>
  <c r="R24" i="4"/>
  <c r="R26" i="4"/>
  <c r="R30" i="4"/>
  <c r="R31" i="4"/>
  <c r="R32" i="4"/>
  <c r="R34" i="4"/>
  <c r="R36" i="1"/>
  <c r="R28" i="1"/>
  <c r="U28" i="3" s="1"/>
  <c r="R10" i="3" l="1"/>
  <c r="U9" i="3"/>
  <c r="R13" i="4"/>
  <c r="U13" i="3"/>
  <c r="S19" i="2"/>
  <c r="T10" i="3"/>
  <c r="T22" i="3"/>
  <c r="R29" i="4"/>
  <c r="U29" i="3"/>
  <c r="R27" i="1"/>
  <c r="U27" i="3" s="1"/>
  <c r="U21" i="3"/>
  <c r="R22" i="3"/>
  <c r="S35" i="2"/>
  <c r="S11" i="2"/>
  <c r="U14" i="3"/>
  <c r="S14" i="3"/>
  <c r="U36" i="3"/>
  <c r="S27" i="2"/>
  <c r="S22" i="3"/>
  <c r="S10" i="3"/>
  <c r="T14" i="3"/>
  <c r="T8" i="3"/>
  <c r="T27" i="3"/>
  <c r="S6" i="3"/>
  <c r="S24" i="3"/>
  <c r="T24" i="3"/>
  <c r="S32" i="3"/>
  <c r="T32" i="3"/>
  <c r="T38" i="4"/>
  <c r="S12" i="3"/>
  <c r="T12" i="3"/>
  <c r="S16" i="3"/>
  <c r="T16" i="3"/>
  <c r="S12" i="4"/>
  <c r="S28" i="3"/>
  <c r="T28" i="3"/>
  <c r="R7" i="4"/>
  <c r="T7" i="3"/>
  <c r="R15" i="4"/>
  <c r="S15" i="4"/>
  <c r="S36" i="3"/>
  <c r="S36" i="4"/>
  <c r="S13" i="4"/>
  <c r="S21" i="4"/>
  <c r="S31" i="4"/>
  <c r="S6" i="2"/>
  <c r="S22" i="2"/>
  <c r="S38" i="2"/>
  <c r="S10" i="2"/>
  <c r="S26" i="2"/>
  <c r="S14" i="2"/>
  <c r="S30" i="2"/>
  <c r="S18" i="2"/>
  <c r="S34" i="2"/>
  <c r="S32" i="2"/>
  <c r="S16" i="2"/>
  <c r="S8" i="2"/>
  <c r="S36" i="2"/>
  <c r="S24" i="2"/>
  <c r="S28" i="2"/>
  <c r="R21" i="4"/>
  <c r="R23" i="4"/>
  <c r="S23" i="4"/>
  <c r="R33" i="4"/>
  <c r="S33" i="4"/>
  <c r="R32" i="3"/>
  <c r="S12" i="2"/>
  <c r="S33" i="2"/>
  <c r="S29" i="2"/>
  <c r="S37" i="2"/>
  <c r="S25" i="2"/>
  <c r="S5" i="2"/>
  <c r="S31" i="2"/>
  <c r="S7" i="2"/>
  <c r="S13" i="2"/>
  <c r="S23" i="2"/>
  <c r="S15" i="2"/>
  <c r="S17" i="2"/>
  <c r="S21" i="2"/>
  <c r="S9" i="2"/>
  <c r="S7" i="4"/>
  <c r="S7" i="3"/>
  <c r="S25" i="4"/>
  <c r="S27" i="4"/>
  <c r="R9" i="4"/>
  <c r="S9" i="3"/>
  <c r="S9" i="4"/>
  <c r="R17" i="4"/>
  <c r="S17" i="4"/>
  <c r="S29" i="4"/>
  <c r="R21" i="3"/>
  <c r="S28" i="4"/>
  <c r="R35" i="1"/>
  <c r="R31" i="3"/>
  <c r="R25" i="4"/>
  <c r="R27" i="3"/>
  <c r="R33" i="3"/>
  <c r="R36" i="4"/>
  <c r="R28" i="3"/>
  <c r="R28" i="4"/>
  <c r="R6" i="3"/>
  <c r="R27" i="4"/>
  <c r="R19" i="1"/>
  <c r="R20" i="1"/>
  <c r="R12" i="4"/>
  <c r="U35" i="3" l="1"/>
  <c r="U19" i="3"/>
  <c r="U20" i="3"/>
  <c r="T36" i="3"/>
  <c r="T9" i="3"/>
  <c r="S15" i="3"/>
  <c r="T15" i="3"/>
  <c r="R15" i="3"/>
  <c r="S17" i="3"/>
  <c r="T17" i="3"/>
  <c r="S31" i="3"/>
  <c r="T31" i="3"/>
  <c r="S13" i="3"/>
  <c r="T13" i="3"/>
  <c r="S25" i="3"/>
  <c r="T25" i="3"/>
  <c r="S23" i="3"/>
  <c r="T23" i="3"/>
  <c r="S29" i="3"/>
  <c r="T29" i="3"/>
  <c r="S33" i="3"/>
  <c r="T33" i="3"/>
  <c r="S21" i="3"/>
  <c r="T21" i="3"/>
  <c r="S27" i="3"/>
  <c r="S19" i="4"/>
  <c r="S35" i="3"/>
  <c r="S35" i="4"/>
  <c r="R36" i="3"/>
  <c r="R17" i="3"/>
  <c r="R25" i="3"/>
  <c r="R29" i="3"/>
  <c r="R7" i="3"/>
  <c r="S20" i="4"/>
  <c r="R9" i="3"/>
  <c r="R13" i="3"/>
  <c r="R23" i="3"/>
  <c r="R35" i="4"/>
  <c r="R19" i="4"/>
  <c r="R38" i="1"/>
  <c r="R12" i="3"/>
  <c r="R20" i="4"/>
  <c r="S20" i="3" l="1"/>
  <c r="AN38" i="1"/>
  <c r="U38" i="3"/>
  <c r="T19" i="3"/>
  <c r="R19" i="3"/>
  <c r="S19" i="3"/>
  <c r="T20" i="3"/>
  <c r="T35" i="3"/>
  <c r="R20" i="3"/>
  <c r="R16" i="2"/>
  <c r="S38" i="3"/>
  <c r="S38" i="4"/>
  <c r="R35" i="3"/>
  <c r="R18" i="2"/>
  <c r="R36" i="2"/>
  <c r="R20" i="2"/>
  <c r="R12" i="2"/>
  <c r="R38" i="2"/>
  <c r="R34" i="2"/>
  <c r="R14" i="2"/>
  <c r="R32" i="2"/>
  <c r="R26" i="2"/>
  <c r="R38" i="3"/>
  <c r="R30" i="2"/>
  <c r="R10" i="2"/>
  <c r="R28" i="2"/>
  <c r="R8" i="2"/>
  <c r="R38" i="4"/>
  <c r="R22" i="2"/>
  <c r="R6" i="2"/>
  <c r="R24" i="2"/>
  <c r="T38" i="3" l="1"/>
  <c r="R5" i="1"/>
  <c r="S5" i="4" l="1"/>
  <c r="R5" i="4"/>
  <c r="R11" i="1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S11" i="4" l="1"/>
  <c r="R11" i="4"/>
  <c r="R37" i="1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W38" i="3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W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S37" i="4" l="1"/>
  <c r="R11" i="2"/>
  <c r="R27" i="2"/>
  <c r="R21" i="2"/>
  <c r="R15" i="2"/>
  <c r="R17" i="2"/>
  <c r="R29" i="2"/>
  <c r="R23" i="2"/>
  <c r="R25" i="2"/>
  <c r="R31" i="2"/>
  <c r="R13" i="2"/>
  <c r="R9" i="2"/>
  <c r="R35" i="2"/>
  <c r="R37" i="2"/>
  <c r="R33" i="2"/>
  <c r="R19" i="2"/>
  <c r="R37" i="4"/>
  <c r="R7" i="2"/>
  <c r="R5" i="2"/>
  <c r="C36" i="3"/>
  <c r="G36" i="3"/>
  <c r="K36" i="3"/>
  <c r="O36" i="3"/>
  <c r="D36" i="3"/>
  <c r="F36" i="3"/>
  <c r="H36" i="3"/>
  <c r="J36" i="3"/>
  <c r="L36" i="3"/>
  <c r="N36" i="3"/>
  <c r="P36" i="3"/>
  <c r="W36" i="3"/>
  <c r="E36" i="3"/>
  <c r="I36" i="3"/>
  <c r="M36" i="3"/>
  <c r="Q36" i="3"/>
  <c r="W36" i="2"/>
  <c r="D35" i="3"/>
  <c r="F35" i="3"/>
  <c r="H35" i="3"/>
  <c r="J35" i="3"/>
  <c r="L35" i="3"/>
  <c r="N35" i="3"/>
  <c r="P35" i="3"/>
  <c r="W35" i="3"/>
  <c r="C35" i="3"/>
  <c r="E35" i="3"/>
  <c r="G35" i="3"/>
  <c r="I35" i="3"/>
  <c r="K35" i="3"/>
  <c r="M35" i="3"/>
  <c r="O35" i="3"/>
  <c r="Q35" i="3"/>
  <c r="C34" i="3"/>
  <c r="E34" i="3"/>
  <c r="G34" i="3"/>
  <c r="I34" i="3"/>
  <c r="K34" i="3"/>
  <c r="M34" i="3"/>
  <c r="O34" i="3"/>
  <c r="Q34" i="3"/>
  <c r="D34" i="3"/>
  <c r="F34" i="3"/>
  <c r="H34" i="3"/>
  <c r="J34" i="3"/>
  <c r="L34" i="3"/>
  <c r="N34" i="3"/>
  <c r="P34" i="3"/>
  <c r="W34" i="3"/>
  <c r="W34" i="2"/>
  <c r="D33" i="3"/>
  <c r="F33" i="3"/>
  <c r="H33" i="3"/>
  <c r="J33" i="3"/>
  <c r="L33" i="3"/>
  <c r="N33" i="3"/>
  <c r="P33" i="3"/>
  <c r="W33" i="3"/>
  <c r="C33" i="3"/>
  <c r="E33" i="3"/>
  <c r="G33" i="3"/>
  <c r="I33" i="3"/>
  <c r="K33" i="3"/>
  <c r="M33" i="3"/>
  <c r="O33" i="3"/>
  <c r="Q33" i="3"/>
  <c r="C32" i="3"/>
  <c r="E32" i="3"/>
  <c r="G32" i="3"/>
  <c r="I32" i="3"/>
  <c r="K32" i="3"/>
  <c r="M32" i="3"/>
  <c r="O32" i="3"/>
  <c r="Q32" i="3"/>
  <c r="W32" i="2"/>
  <c r="D32" i="3"/>
  <c r="F32" i="3"/>
  <c r="H32" i="3"/>
  <c r="J32" i="3"/>
  <c r="L32" i="3"/>
  <c r="N32" i="3"/>
  <c r="P32" i="3"/>
  <c r="W32" i="3"/>
  <c r="C31" i="3"/>
  <c r="E31" i="3"/>
  <c r="G31" i="3"/>
  <c r="I31" i="3"/>
  <c r="K31" i="3"/>
  <c r="M31" i="3"/>
  <c r="O31" i="3"/>
  <c r="Q31" i="3"/>
  <c r="D31" i="3"/>
  <c r="F31" i="3"/>
  <c r="H31" i="3"/>
  <c r="J31" i="3"/>
  <c r="L31" i="3"/>
  <c r="N31" i="3"/>
  <c r="P31" i="3"/>
  <c r="W31" i="3"/>
  <c r="C30" i="3"/>
  <c r="E30" i="3"/>
  <c r="G30" i="3"/>
  <c r="I30" i="3"/>
  <c r="K30" i="3"/>
  <c r="M30" i="3"/>
  <c r="O30" i="3"/>
  <c r="Q30" i="3"/>
  <c r="D30" i="3"/>
  <c r="F30" i="3"/>
  <c r="H30" i="3"/>
  <c r="J30" i="3"/>
  <c r="L30" i="3"/>
  <c r="N30" i="3"/>
  <c r="P30" i="3"/>
  <c r="W30" i="3"/>
  <c r="W30" i="2"/>
  <c r="C29" i="3"/>
  <c r="E29" i="3"/>
  <c r="G29" i="3"/>
  <c r="I29" i="3"/>
  <c r="K29" i="3"/>
  <c r="M29" i="3"/>
  <c r="O29" i="3"/>
  <c r="Q29" i="3"/>
  <c r="D29" i="3"/>
  <c r="F29" i="3"/>
  <c r="H29" i="3"/>
  <c r="J29" i="3"/>
  <c r="L29" i="3"/>
  <c r="N29" i="3"/>
  <c r="P29" i="3"/>
  <c r="W29" i="3"/>
  <c r="C28" i="3"/>
  <c r="E28" i="3"/>
  <c r="G28" i="3"/>
  <c r="I28" i="3"/>
  <c r="M28" i="3"/>
  <c r="O28" i="3"/>
  <c r="Q28" i="3"/>
  <c r="W28" i="2"/>
  <c r="D28" i="3"/>
  <c r="F28" i="3"/>
  <c r="H28" i="3"/>
  <c r="J28" i="3"/>
  <c r="L28" i="3"/>
  <c r="N28" i="3"/>
  <c r="P28" i="3"/>
  <c r="W28" i="3"/>
  <c r="K28" i="3"/>
  <c r="C27" i="3"/>
  <c r="E27" i="3"/>
  <c r="G27" i="3"/>
  <c r="I27" i="3"/>
  <c r="K27" i="3"/>
  <c r="M27" i="3"/>
  <c r="O27" i="3"/>
  <c r="Q27" i="3"/>
  <c r="D27" i="3"/>
  <c r="F27" i="3"/>
  <c r="H27" i="3"/>
  <c r="J27" i="3"/>
  <c r="L27" i="3"/>
  <c r="N27" i="3"/>
  <c r="P27" i="3"/>
  <c r="W27" i="3"/>
  <c r="D26" i="3"/>
  <c r="F26" i="3"/>
  <c r="H26" i="3"/>
  <c r="J26" i="3"/>
  <c r="L26" i="3"/>
  <c r="N26" i="3"/>
  <c r="P26" i="3"/>
  <c r="W26" i="3"/>
  <c r="C26" i="3"/>
  <c r="E26" i="3"/>
  <c r="G26" i="3"/>
  <c r="I26" i="3"/>
  <c r="K26" i="3"/>
  <c r="M26" i="3"/>
  <c r="O26" i="3"/>
  <c r="Q26" i="3"/>
  <c r="W26" i="2"/>
  <c r="M25" i="3"/>
  <c r="D25" i="3"/>
  <c r="F25" i="3"/>
  <c r="H25" i="3"/>
  <c r="J25" i="3"/>
  <c r="L25" i="3"/>
  <c r="N25" i="3"/>
  <c r="P25" i="3"/>
  <c r="W25" i="3"/>
  <c r="C25" i="3"/>
  <c r="E25" i="3"/>
  <c r="G25" i="3"/>
  <c r="I25" i="3"/>
  <c r="K25" i="3"/>
  <c r="O25" i="3"/>
  <c r="Q25" i="3"/>
  <c r="E24" i="3"/>
  <c r="D24" i="3"/>
  <c r="F24" i="3"/>
  <c r="H24" i="3"/>
  <c r="J24" i="3"/>
  <c r="L24" i="3"/>
  <c r="N24" i="3"/>
  <c r="P24" i="3"/>
  <c r="W24" i="3"/>
  <c r="C24" i="3"/>
  <c r="G24" i="3"/>
  <c r="I24" i="3"/>
  <c r="K24" i="3"/>
  <c r="M24" i="3"/>
  <c r="O24" i="3"/>
  <c r="Q24" i="3"/>
  <c r="W24" i="2"/>
  <c r="C23" i="3"/>
  <c r="E23" i="3"/>
  <c r="G23" i="3"/>
  <c r="I23" i="3"/>
  <c r="K23" i="3"/>
  <c r="M23" i="3"/>
  <c r="O23" i="3"/>
  <c r="Q23" i="3"/>
  <c r="D23" i="3"/>
  <c r="F23" i="3"/>
  <c r="H23" i="3"/>
  <c r="J23" i="3"/>
  <c r="L23" i="3"/>
  <c r="N23" i="3"/>
  <c r="P23" i="3"/>
  <c r="W23" i="3"/>
  <c r="C22" i="3"/>
  <c r="E22" i="3"/>
  <c r="G22" i="3"/>
  <c r="I22" i="3"/>
  <c r="K22" i="3"/>
  <c r="M22" i="3"/>
  <c r="O22" i="3"/>
  <c r="Q22" i="3"/>
  <c r="W22" i="2"/>
  <c r="D22" i="3"/>
  <c r="F22" i="3"/>
  <c r="H22" i="3"/>
  <c r="J22" i="3"/>
  <c r="L22" i="3"/>
  <c r="N22" i="3"/>
  <c r="P22" i="3"/>
  <c r="W22" i="3"/>
  <c r="C21" i="3"/>
  <c r="E21" i="3"/>
  <c r="G21" i="3"/>
  <c r="K21" i="3"/>
  <c r="M21" i="3"/>
  <c r="O21" i="3"/>
  <c r="Q21" i="3"/>
  <c r="D21" i="3"/>
  <c r="F21" i="3"/>
  <c r="H21" i="3"/>
  <c r="J21" i="3"/>
  <c r="L21" i="3"/>
  <c r="N21" i="3"/>
  <c r="P21" i="3"/>
  <c r="W21" i="3"/>
  <c r="I21" i="3"/>
  <c r="C20" i="3"/>
  <c r="E20" i="3"/>
  <c r="G20" i="3"/>
  <c r="I20" i="3"/>
  <c r="K20" i="3"/>
  <c r="M20" i="3"/>
  <c r="O20" i="3"/>
  <c r="Q20" i="3"/>
  <c r="W20" i="2"/>
  <c r="D20" i="3"/>
  <c r="F20" i="3"/>
  <c r="H20" i="3"/>
  <c r="J20" i="3"/>
  <c r="L20" i="3"/>
  <c r="N20" i="3"/>
  <c r="P20" i="3"/>
  <c r="W20" i="3"/>
  <c r="C19" i="3"/>
  <c r="E19" i="3"/>
  <c r="G19" i="3"/>
  <c r="I19" i="3"/>
  <c r="K19" i="3"/>
  <c r="M19" i="3"/>
  <c r="O19" i="3"/>
  <c r="Q19" i="3"/>
  <c r="D19" i="3"/>
  <c r="F19" i="3"/>
  <c r="H19" i="3"/>
  <c r="J19" i="3"/>
  <c r="L19" i="3"/>
  <c r="N19" i="3"/>
  <c r="P19" i="3"/>
  <c r="W19" i="3"/>
  <c r="C18" i="3"/>
  <c r="E18" i="3"/>
  <c r="G18" i="3"/>
  <c r="I18" i="3"/>
  <c r="K18" i="3"/>
  <c r="M18" i="3"/>
  <c r="O18" i="3"/>
  <c r="Q18" i="3"/>
  <c r="D18" i="3"/>
  <c r="F18" i="3"/>
  <c r="H18" i="3"/>
  <c r="J18" i="3"/>
  <c r="L18" i="3"/>
  <c r="N18" i="3"/>
  <c r="P18" i="3"/>
  <c r="W18" i="3"/>
  <c r="W18" i="2"/>
  <c r="M17" i="3"/>
  <c r="D17" i="3"/>
  <c r="F17" i="3"/>
  <c r="H17" i="3"/>
  <c r="J17" i="3"/>
  <c r="L17" i="3"/>
  <c r="N17" i="3"/>
  <c r="P17" i="3"/>
  <c r="W17" i="3"/>
  <c r="C17" i="3"/>
  <c r="E17" i="3"/>
  <c r="G17" i="3"/>
  <c r="I17" i="3"/>
  <c r="K17" i="3"/>
  <c r="O17" i="3"/>
  <c r="Q17" i="3"/>
  <c r="C16" i="3"/>
  <c r="E16" i="3"/>
  <c r="G16" i="3"/>
  <c r="I16" i="3"/>
  <c r="K16" i="3"/>
  <c r="M16" i="3"/>
  <c r="O16" i="3"/>
  <c r="Q16" i="3"/>
  <c r="W16" i="2"/>
  <c r="D16" i="3"/>
  <c r="F16" i="3"/>
  <c r="H16" i="3"/>
  <c r="J16" i="3"/>
  <c r="L16" i="3"/>
  <c r="N16" i="3"/>
  <c r="P16" i="3"/>
  <c r="W16" i="3"/>
  <c r="C15" i="3"/>
  <c r="E15" i="3"/>
  <c r="G15" i="3"/>
  <c r="I15" i="3"/>
  <c r="K15" i="3"/>
  <c r="M15" i="3"/>
  <c r="O15" i="3"/>
  <c r="Q15" i="3"/>
  <c r="D15" i="3"/>
  <c r="F15" i="3"/>
  <c r="H15" i="3"/>
  <c r="J15" i="3"/>
  <c r="L15" i="3"/>
  <c r="N15" i="3"/>
  <c r="P15" i="3"/>
  <c r="W15" i="3"/>
  <c r="C14" i="3"/>
  <c r="E14" i="3"/>
  <c r="G14" i="3"/>
  <c r="I14" i="3"/>
  <c r="K14" i="3"/>
  <c r="M14" i="3"/>
  <c r="O14" i="3"/>
  <c r="Q14" i="3"/>
  <c r="D14" i="3"/>
  <c r="F14" i="3"/>
  <c r="H14" i="3"/>
  <c r="J14" i="3"/>
  <c r="L14" i="3"/>
  <c r="N14" i="3"/>
  <c r="P14" i="3"/>
  <c r="W14" i="3"/>
  <c r="W14" i="2"/>
  <c r="C13" i="3"/>
  <c r="E13" i="3"/>
  <c r="G13" i="3"/>
  <c r="I13" i="3"/>
  <c r="K13" i="3"/>
  <c r="M13" i="3"/>
  <c r="O13" i="3"/>
  <c r="Q13" i="3"/>
  <c r="D13" i="3"/>
  <c r="F13" i="3"/>
  <c r="H13" i="3"/>
  <c r="J13" i="3"/>
  <c r="L13" i="3"/>
  <c r="N13" i="3"/>
  <c r="P13" i="3"/>
  <c r="W13" i="3"/>
  <c r="C12" i="3"/>
  <c r="E12" i="3"/>
  <c r="G12" i="3"/>
  <c r="I12" i="3"/>
  <c r="K12" i="3"/>
  <c r="M12" i="3"/>
  <c r="O12" i="3"/>
  <c r="Q12" i="3"/>
  <c r="W12" i="2"/>
  <c r="D12" i="3"/>
  <c r="F12" i="3"/>
  <c r="H12" i="3"/>
  <c r="J12" i="3"/>
  <c r="L12" i="3"/>
  <c r="N12" i="3"/>
  <c r="P12" i="3"/>
  <c r="W12" i="3"/>
  <c r="C10" i="3"/>
  <c r="G10" i="3"/>
  <c r="I10" i="3"/>
  <c r="K10" i="3"/>
  <c r="O10" i="3"/>
  <c r="D10" i="3"/>
  <c r="F10" i="3"/>
  <c r="H10" i="3"/>
  <c r="J10" i="3"/>
  <c r="L10" i="3"/>
  <c r="N10" i="3"/>
  <c r="P10" i="3"/>
  <c r="W10" i="3"/>
  <c r="E10" i="3"/>
  <c r="M10" i="3"/>
  <c r="Q10" i="3"/>
  <c r="W10" i="2"/>
  <c r="C9" i="3"/>
  <c r="E9" i="3"/>
  <c r="G9" i="3"/>
  <c r="I9" i="3"/>
  <c r="K9" i="3"/>
  <c r="M9" i="3"/>
  <c r="O9" i="3"/>
  <c r="Q9" i="3"/>
  <c r="D9" i="3"/>
  <c r="F9" i="3"/>
  <c r="H9" i="3"/>
  <c r="J9" i="3"/>
  <c r="L9" i="3"/>
  <c r="N9" i="3"/>
  <c r="P9" i="3"/>
  <c r="W9" i="3"/>
  <c r="C8" i="3"/>
  <c r="G8" i="3"/>
  <c r="I8" i="3"/>
  <c r="K8" i="3"/>
  <c r="M8" i="3"/>
  <c r="O8" i="3"/>
  <c r="Q8" i="3"/>
  <c r="D8" i="3"/>
  <c r="F8" i="3"/>
  <c r="H8" i="3"/>
  <c r="J8" i="3"/>
  <c r="L8" i="3"/>
  <c r="N8" i="3"/>
  <c r="P8" i="3"/>
  <c r="W8" i="3"/>
  <c r="E8" i="3"/>
  <c r="W8" i="2"/>
  <c r="E7" i="3"/>
  <c r="D7" i="3"/>
  <c r="F7" i="3"/>
  <c r="H7" i="3"/>
  <c r="J7" i="3"/>
  <c r="L7" i="3"/>
  <c r="N7" i="3"/>
  <c r="P7" i="3"/>
  <c r="W7" i="3"/>
  <c r="C7" i="3"/>
  <c r="G7" i="3"/>
  <c r="I7" i="3"/>
  <c r="K7" i="3"/>
  <c r="M7" i="3"/>
  <c r="O7" i="3"/>
  <c r="Q7" i="3"/>
  <c r="C6" i="3"/>
  <c r="E6" i="3"/>
  <c r="G6" i="3"/>
  <c r="I6" i="3"/>
  <c r="K6" i="3"/>
  <c r="M6" i="3"/>
  <c r="O6" i="3"/>
  <c r="Q6" i="3"/>
  <c r="D6" i="3"/>
  <c r="F6" i="3"/>
  <c r="H6" i="3"/>
  <c r="J6" i="3"/>
  <c r="L6" i="3"/>
  <c r="N6" i="3"/>
  <c r="P6" i="3"/>
  <c r="W6" i="3"/>
  <c r="W6" i="2"/>
  <c r="U5" i="4" l="1"/>
  <c r="U5" i="3"/>
  <c r="U11" i="1"/>
  <c r="Y11" i="4" l="1"/>
  <c r="K5" i="3"/>
  <c r="T5" i="3"/>
  <c r="N5" i="3"/>
  <c r="G5" i="3"/>
  <c r="Q5" i="3"/>
  <c r="U11" i="4"/>
  <c r="C5" i="3"/>
  <c r="M5" i="3"/>
  <c r="J5" i="3"/>
  <c r="I5" i="3"/>
  <c r="R5" i="3"/>
  <c r="O5" i="3"/>
  <c r="U11" i="2"/>
  <c r="P5" i="3"/>
  <c r="D5" i="3"/>
  <c r="W5" i="3"/>
  <c r="H5" i="3"/>
  <c r="S5" i="3"/>
  <c r="U37" i="1"/>
  <c r="F5" i="3"/>
  <c r="L5" i="3"/>
  <c r="E5" i="3"/>
  <c r="Y37" i="4" l="1"/>
  <c r="S11" i="3"/>
  <c r="W11" i="3"/>
  <c r="P11" i="3"/>
  <c r="E11" i="3"/>
  <c r="F11" i="3"/>
  <c r="N11" i="3"/>
  <c r="G11" i="3"/>
  <c r="D11" i="3"/>
  <c r="I11" i="3"/>
  <c r="M11" i="3"/>
  <c r="L11" i="3"/>
  <c r="T11" i="3"/>
  <c r="K11" i="3"/>
  <c r="Q11" i="3"/>
  <c r="C11" i="3"/>
  <c r="H11" i="3"/>
  <c r="AN37" i="1"/>
  <c r="O11" i="3"/>
  <c r="R11" i="3"/>
  <c r="J11" i="3"/>
  <c r="U11" i="3"/>
  <c r="U25" i="2"/>
  <c r="U29" i="2"/>
  <c r="U33" i="2"/>
  <c r="U21" i="2"/>
  <c r="W11" i="2"/>
  <c r="U7" i="2"/>
  <c r="U15" i="2"/>
  <c r="U19" i="2"/>
  <c r="U37" i="4"/>
  <c r="U37" i="2"/>
  <c r="U27" i="2"/>
  <c r="U31" i="2"/>
  <c r="U35" i="2"/>
  <c r="U23" i="2"/>
  <c r="U5" i="2"/>
  <c r="U9" i="2"/>
  <c r="U13" i="2"/>
  <c r="U17" i="2"/>
  <c r="W35" i="2" l="1"/>
  <c r="M37" i="3"/>
  <c r="W19" i="2"/>
  <c r="E37" i="3"/>
  <c r="T37" i="3"/>
  <c r="W21" i="2"/>
  <c r="O37" i="3"/>
  <c r="Q37" i="3"/>
  <c r="W29" i="2"/>
  <c r="W7" i="2"/>
  <c r="W37" i="3"/>
  <c r="R37" i="3"/>
  <c r="J37" i="3"/>
  <c r="S37" i="3"/>
  <c r="K37" i="3"/>
  <c r="F37" i="3"/>
  <c r="W33" i="2"/>
  <c r="W23" i="2"/>
  <c r="H37" i="3"/>
  <c r="I37" i="3"/>
  <c r="D37" i="3"/>
  <c r="G37" i="3"/>
  <c r="L37" i="3"/>
  <c r="P37" i="3"/>
  <c r="W37" i="2"/>
  <c r="C37" i="3"/>
  <c r="W31" i="2"/>
  <c r="W25" i="2"/>
  <c r="W15" i="2"/>
  <c r="W17" i="2"/>
  <c r="W27" i="2"/>
  <c r="W13" i="2"/>
  <c r="N37" i="3"/>
  <c r="W9" i="2"/>
  <c r="W5" i="2"/>
  <c r="U37" i="3"/>
</calcChain>
</file>

<file path=xl/sharedStrings.xml><?xml version="1.0" encoding="utf-8"?>
<sst xmlns="http://schemas.openxmlformats.org/spreadsheetml/2006/main" count="813" uniqueCount="109">
  <si>
    <t xml:space="preserve">Totali </t>
  </si>
  <si>
    <t>Gennaio</t>
  </si>
  <si>
    <t>incidenti</t>
  </si>
  <si>
    <t>inc.mortali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</si>
  <si>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</si>
  <si>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</si>
  <si>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</si>
  <si>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</si>
  <si>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</si>
  <si>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</si>
  <si>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</si>
  <si>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</si>
  <si>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</si>
  <si>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</si>
  <si>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</si>
  <si>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</si>
  <si>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</si>
  <si>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</si>
  <si>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</si>
  <si>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t>Totale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</si>
  <si>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</si>
  <si>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t>Totali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</si>
  <si>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</si>
  <si>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Mese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</si>
  <si>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</si>
  <si>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</si>
  <si>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</si>
  <si>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</si>
  <si>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</si>
  <si>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</si>
  <si>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</si>
  <si>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</si>
  <si>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</si>
  <si>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</si>
  <si>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</si>
  <si>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</si>
  <si>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</si>
  <si>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1° Trimestre</t>
  </si>
  <si>
    <t xml:space="preserve"> 2° Trimestre</t>
  </si>
  <si>
    <t xml:space="preserve"> 3° Trimestre</t>
  </si>
  <si>
    <t xml:space="preserve"> 4° Trimestre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</si>
  <si>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</si>
  <si>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</si>
  <si>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</si>
  <si>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</si>
  <si>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</si>
  <si>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</si>
  <si>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 Data dell'incidente:mese</t>
  </si>
  <si>
    <t>I trimestre</t>
  </si>
  <si>
    <t>II trimestre</t>
  </si>
  <si>
    <t>III trimestre</t>
  </si>
  <si>
    <t>IV trimestre</t>
  </si>
  <si>
    <t>Incidenti Trimestre</t>
  </si>
  <si>
    <t>Incidenti mortali - Data dell'incidente:mese</t>
  </si>
  <si>
    <t>2015/14</t>
  </si>
  <si>
    <t>Incidenti mortali Trimestre</t>
  </si>
  <si>
    <t>Note: in rosso e verde sono indicati: 1) in “a)” massimi e minimi; 2) in “c)” maggiori e minori diminuzioni, per mese, trimestre ed intero periodo. In blu sono indicati i totali generali.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</si>
  <si>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</si>
  <si>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</si>
  <si>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</si>
  <si>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</si>
  <si>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</si>
  <si>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</si>
  <si>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</si>
  <si>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</si>
  <si>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</si>
  <si>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</si>
  <si>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</si>
  <si>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</si>
  <si>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</si>
  <si>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</si>
  <si>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</si>
  <si>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</si>
  <si>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</si>
  <si>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</si>
  <si>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</si>
  <si>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</si>
  <si>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</si>
  <si>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</si>
  <si>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</si>
  <si>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</si>
  <si>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</si>
  <si>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</si>
  <si>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</si>
  <si>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</si>
  <si>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</si>
  <si>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</si>
  <si>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     Valori assoluti</t>
  </si>
  <si>
    <t>a)   Variazioni annuali e di periodo - Valori percentuali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</si>
  <si>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</si>
  <si>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Data dell'incidente:mese</t>
  </si>
  <si>
    <t>Mese dell'anno</t>
  </si>
  <si>
    <t>mortali</t>
  </si>
  <si>
    <t>totali</t>
  </si>
  <si>
    <t>2017/16</t>
  </si>
  <si>
    <t>2018/17</t>
  </si>
  <si>
    <t>incid</t>
  </si>
  <si>
    <t>morti</t>
  </si>
  <si>
    <t>Mortali</t>
  </si>
  <si>
    <t>Varr. 2019/01</t>
  </si>
  <si>
    <t>Var. 2019/10</t>
  </si>
  <si>
    <t>2019/18</t>
  </si>
  <si>
    <t>Anno</t>
  </si>
  <si>
    <t>ISTAT</t>
  </si>
  <si>
    <t>2020/19</t>
  </si>
  <si>
    <t>Var. 2020/10</t>
  </si>
  <si>
    <t>Var. 2020/2001</t>
  </si>
  <si>
    <r>
      <t>Segue:</t>
    </r>
    <r>
      <rPr>
        <b/>
        <sz val="12"/>
        <color rgb="FF00B050"/>
        <rFont val="Times New Roman"/>
        <family val="1"/>
      </rPr>
      <t xml:space="preserve"> Tab. RF.IS.1.2.1 - Incidenti ed incidenti mortali su strada per mese e trimestre - Anni 2001-2020</t>
    </r>
  </si>
  <si>
    <t>Tab. RF.IS.1.2.1 - Incidenti ed incidenti mortali su strada per mese e trimestre - Anni 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</si>
</sst>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###0"/>
    <numFmt numFmtId="166" formatCode="####.0"/>
    <numFmt numFmtId="167" formatCode="_-* #,##0_-;\-* #,##0_-;_-* &quot;-&quot;??_-;_-@_-"/>
  </numFmts>
  <fonts count="49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rgb="FF0070C0"/>
      <name val="Times New Roman"/>
      <family val="1"/>
    </font>
    <font>
      <sz val="8"/>
      <color rgb="FF00B05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b/>
      <sz val="9"/>
      <color theme="0"/>
      <name val="Arial Bold"/>
    </font>
    <font>
      <sz val="10"/>
      <color theme="0"/>
      <name val="Arial"/>
      <family val="2"/>
    </font>
    <font>
      <sz val="9"/>
      <color theme="0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164" fontId="12" fillId="0" borderId="0" applyFont="0" applyFill="0" applyBorder="0" applyAlignment="0" applyProtection="0"/>
    <xf numFmtId="0" fontId="42" fillId="0" borderId="0"/>
    <xf numFmtId="0" fontId="13" fillId="0" borderId="0"/>
  </cellStyleXfs>
  <cellXfs count="327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/>
    </xf>
    <xf numFmtId="0" fontId="14" fillId="0" borderId="0" xfId="0" applyFont="1" applyFill="1"/>
    <xf numFmtId="0" fontId="15" fillId="0" borderId="0" xfId="0" applyFont="1" applyFill="1"/>
    <xf numFmtId="0" fontId="15" fillId="0" borderId="28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7" fontId="15" fillId="0" borderId="0" xfId="1" applyNumberFormat="1" applyFont="1" applyFill="1"/>
    <xf numFmtId="41" fontId="15" fillId="0" borderId="0" xfId="1" applyNumberFormat="1" applyFont="1" applyFill="1"/>
    <xf numFmtId="0" fontId="16" fillId="0" borderId="0" xfId="0" applyFont="1" applyFill="1"/>
    <xf numFmtId="167" fontId="16" fillId="0" borderId="0" xfId="1" applyNumberFormat="1" applyFont="1" applyFill="1"/>
    <xf numFmtId="41" fontId="16" fillId="0" borderId="0" xfId="1" applyNumberFormat="1" applyFont="1" applyFill="1"/>
    <xf numFmtId="0" fontId="17" fillId="0" borderId="0" xfId="0" applyFont="1" applyFill="1"/>
    <xf numFmtId="167" fontId="17" fillId="0" borderId="0" xfId="1" applyNumberFormat="1" applyFont="1" applyFill="1"/>
    <xf numFmtId="0" fontId="17" fillId="0" borderId="0" xfId="0" applyFont="1" applyFill="1" applyBorder="1"/>
    <xf numFmtId="167" fontId="17" fillId="0" borderId="0" xfId="1" applyNumberFormat="1" applyFont="1" applyFill="1" applyBorder="1"/>
    <xf numFmtId="167" fontId="15" fillId="0" borderId="28" xfId="1" applyNumberFormat="1" applyFont="1" applyFill="1" applyBorder="1"/>
    <xf numFmtId="41" fontId="15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9" fillId="0" borderId="0" xfId="0" applyFont="1" applyFill="1"/>
    <xf numFmtId="0" fontId="20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23" fillId="0" borderId="0" xfId="2" applyFont="1" applyFill="1"/>
    <xf numFmtId="3" fontId="24" fillId="0" borderId="0" xfId="0" applyNumberFormat="1" applyFont="1" applyFill="1" applyBorder="1" applyAlignment="1">
      <alignment horizontal="right" vertical="center" wrapText="1"/>
    </xf>
    <xf numFmtId="0" fontId="25" fillId="0" borderId="10" xfId="2" applyFont="1" applyFill="1" applyBorder="1" applyAlignment="1">
      <alignment horizontal="center" wrapText="1"/>
    </xf>
    <xf numFmtId="0" fontId="26" fillId="0" borderId="11" xfId="2" applyFont="1" applyFill="1" applyBorder="1" applyAlignment="1">
      <alignment horizontal="center" wrapText="1"/>
    </xf>
    <xf numFmtId="0" fontId="26" fillId="0" borderId="12" xfId="2" applyFont="1" applyFill="1" applyBorder="1" applyAlignment="1">
      <alignment horizontal="center" wrapText="1"/>
    </xf>
    <xf numFmtId="0" fontId="25" fillId="0" borderId="14" xfId="2" applyFont="1" applyFill="1" applyBorder="1" applyAlignment="1">
      <alignment horizontal="left" vertical="top" wrapText="1"/>
    </xf>
    <xf numFmtId="167" fontId="25" fillId="0" borderId="15" xfId="1" applyNumberFormat="1" applyFont="1" applyFill="1" applyBorder="1" applyAlignment="1">
      <alignment horizontal="right" vertical="top"/>
    </xf>
    <xf numFmtId="166" fontId="26" fillId="0" borderId="16" xfId="2" applyNumberFormat="1" applyFont="1" applyFill="1" applyBorder="1" applyAlignment="1">
      <alignment horizontal="right" vertical="top"/>
    </xf>
    <xf numFmtId="166" fontId="26" fillId="0" borderId="17" xfId="2" applyNumberFormat="1" applyFont="1" applyFill="1" applyBorder="1" applyAlignment="1">
      <alignment horizontal="right" vertical="top"/>
    </xf>
    <xf numFmtId="0" fontId="25" fillId="0" borderId="19" xfId="2" applyFont="1" applyFill="1" applyBorder="1" applyAlignment="1">
      <alignment horizontal="left" vertical="top" wrapText="1"/>
    </xf>
    <xf numFmtId="167" fontId="25" fillId="0" borderId="20" xfId="1" applyNumberFormat="1" applyFont="1" applyFill="1" applyBorder="1" applyAlignment="1">
      <alignment horizontal="right" vertical="top"/>
    </xf>
    <xf numFmtId="166" fontId="26" fillId="0" borderId="21" xfId="2" applyNumberFormat="1" applyFont="1" applyFill="1" applyBorder="1" applyAlignment="1">
      <alignment horizontal="right" vertical="top"/>
    </xf>
    <xf numFmtId="166" fontId="26" fillId="0" borderId="22" xfId="2" applyNumberFormat="1" applyFont="1" applyFill="1" applyBorder="1" applyAlignment="1">
      <alignment horizontal="right" vertical="top"/>
    </xf>
    <xf numFmtId="0" fontId="25" fillId="0" borderId="24" xfId="2" applyFont="1" applyFill="1" applyBorder="1" applyAlignment="1">
      <alignment horizontal="left" vertical="top" wrapText="1"/>
    </xf>
    <xf numFmtId="165" fontId="25" fillId="0" borderId="25" xfId="2" applyNumberFormat="1" applyFont="1" applyFill="1" applyBorder="1" applyAlignment="1">
      <alignment horizontal="right" vertical="top"/>
    </xf>
    <xf numFmtId="166" fontId="26" fillId="0" borderId="26" xfId="2" applyNumberFormat="1" applyFont="1" applyFill="1" applyBorder="1" applyAlignment="1">
      <alignment horizontal="right" vertical="top"/>
    </xf>
    <xf numFmtId="0" fontId="26" fillId="0" borderId="27" xfId="2" applyFont="1" applyFill="1" applyBorder="1" applyAlignment="1">
      <alignment horizontal="center" vertical="center"/>
    </xf>
    <xf numFmtId="167" fontId="25" fillId="0" borderId="25" xfId="1" applyNumberFormat="1" applyFont="1" applyFill="1" applyBorder="1" applyAlignment="1">
      <alignment horizontal="right" vertical="top"/>
    </xf>
    <xf numFmtId="3" fontId="27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/>
    <xf numFmtId="0" fontId="19" fillId="0" borderId="0" xfId="0" applyFont="1"/>
    <xf numFmtId="0" fontId="19" fillId="0" borderId="0" xfId="0" applyFont="1" applyAlignment="1">
      <alignment horizontal="left"/>
    </xf>
    <xf numFmtId="0" fontId="19" fillId="2" borderId="0" xfId="0" applyFont="1" applyFill="1"/>
    <xf numFmtId="0" fontId="3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right" vertical="center" wrapText="1"/>
    </xf>
    <xf numFmtId="2" fontId="29" fillId="2" borderId="4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right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1" fillId="2" borderId="4" xfId="0" applyFont="1" applyFill="1" applyBorder="1" applyAlignment="1">
      <alignment horizontal="right" vertical="center" wrapText="1"/>
    </xf>
    <xf numFmtId="0" fontId="32" fillId="2" borderId="4" xfId="0" applyFont="1" applyFill="1" applyBorder="1" applyAlignment="1">
      <alignment horizontal="right" vertical="center" wrapText="1"/>
    </xf>
    <xf numFmtId="2" fontId="31" fillId="2" borderId="4" xfId="0" applyNumberFormat="1" applyFont="1" applyFill="1" applyBorder="1" applyAlignment="1">
      <alignment horizontal="right" vertical="center" wrapText="1"/>
    </xf>
    <xf numFmtId="0" fontId="33" fillId="2" borderId="4" xfId="0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33" fillId="2" borderId="4" xfId="0" applyNumberFormat="1" applyFont="1" applyFill="1" applyBorder="1" applyAlignment="1">
      <alignment horizontal="right" vertical="center" wrapText="1"/>
    </xf>
    <xf numFmtId="2" fontId="28" fillId="2" borderId="4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30" fillId="0" borderId="4" xfId="0" applyNumberFormat="1" applyFont="1" applyFill="1" applyBorder="1" applyAlignment="1">
      <alignment horizontal="righ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1" fillId="0" borderId="4" xfId="0" applyNumberFormat="1" applyFont="1" applyFill="1" applyBorder="1" applyAlignment="1">
      <alignment horizontal="right" vertical="center" wrapText="1"/>
    </xf>
    <xf numFmtId="3" fontId="33" fillId="0" borderId="4" xfId="0" applyNumberFormat="1" applyFont="1" applyFill="1" applyBorder="1" applyAlignment="1">
      <alignment horizontal="right" vertical="center" wrapText="1"/>
    </xf>
    <xf numFmtId="3" fontId="32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33" fillId="0" borderId="4" xfId="0" applyFont="1" applyFill="1" applyBorder="1" applyAlignment="1">
      <alignment horizontal="right" vertical="center" wrapText="1"/>
    </xf>
    <xf numFmtId="3" fontId="34" fillId="0" borderId="4" xfId="0" applyNumberFormat="1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right" vertical="center" wrapText="1"/>
    </xf>
    <xf numFmtId="0" fontId="36" fillId="0" borderId="0" xfId="3"/>
    <xf numFmtId="0" fontId="38" fillId="0" borderId="10" xfId="3" applyFont="1" applyBorder="1" applyAlignment="1">
      <alignment horizontal="center" wrapText="1"/>
    </xf>
    <xf numFmtId="0" fontId="38" fillId="0" borderId="11" xfId="3" applyFont="1" applyBorder="1" applyAlignment="1">
      <alignment horizontal="center" wrapText="1"/>
    </xf>
    <xf numFmtId="0" fontId="38" fillId="0" borderId="12" xfId="3" applyFont="1" applyBorder="1" applyAlignment="1">
      <alignment horizontal="center" wrapText="1"/>
    </xf>
    <xf numFmtId="0" fontId="38" fillId="0" borderId="14" xfId="3" applyFont="1" applyBorder="1" applyAlignment="1">
      <alignment horizontal="left" vertical="top" wrapText="1"/>
    </xf>
    <xf numFmtId="165" fontId="38" fillId="0" borderId="15" xfId="3" applyNumberFormat="1" applyFont="1" applyBorder="1" applyAlignment="1">
      <alignment horizontal="right" vertical="top"/>
    </xf>
    <xf numFmtId="166" fontId="38" fillId="0" borderId="16" xfId="3" applyNumberFormat="1" applyFont="1" applyBorder="1" applyAlignment="1">
      <alignment horizontal="right" vertical="top"/>
    </xf>
    <xf numFmtId="166" fontId="38" fillId="0" borderId="17" xfId="3" applyNumberFormat="1" applyFont="1" applyBorder="1" applyAlignment="1">
      <alignment horizontal="right" vertical="top"/>
    </xf>
    <xf numFmtId="0" fontId="38" fillId="0" borderId="19" xfId="3" applyFont="1" applyBorder="1" applyAlignment="1">
      <alignment horizontal="left" vertical="top" wrapText="1"/>
    </xf>
    <xf numFmtId="165" fontId="38" fillId="0" borderId="20" xfId="3" applyNumberFormat="1" applyFont="1" applyBorder="1" applyAlignment="1">
      <alignment horizontal="right" vertical="top"/>
    </xf>
    <xf numFmtId="166" fontId="38" fillId="0" borderId="21" xfId="3" applyNumberFormat="1" applyFont="1" applyBorder="1" applyAlignment="1">
      <alignment horizontal="right" vertical="top"/>
    </xf>
    <xf numFmtId="166" fontId="38" fillId="0" borderId="22" xfId="3" applyNumberFormat="1" applyFont="1" applyBorder="1" applyAlignment="1">
      <alignment horizontal="right" vertical="top"/>
    </xf>
    <xf numFmtId="0" fontId="38" fillId="0" borderId="24" xfId="3" applyFont="1" applyBorder="1" applyAlignment="1">
      <alignment horizontal="left" vertical="top" wrapText="1"/>
    </xf>
    <xf numFmtId="165" fontId="38" fillId="0" borderId="25" xfId="3" applyNumberFormat="1" applyFont="1" applyBorder="1" applyAlignment="1">
      <alignment horizontal="right" vertical="top"/>
    </xf>
    <xf numFmtId="166" fontId="38" fillId="0" borderId="26" xfId="3" applyNumberFormat="1" applyFont="1" applyBorder="1" applyAlignment="1">
      <alignment horizontal="right" vertical="top"/>
    </xf>
    <xf numFmtId="0" fontId="36" fillId="0" borderId="27" xfId="3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6" fillId="0" borderId="0" xfId="4"/>
    <xf numFmtId="0" fontId="38" fillId="0" borderId="10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38" fillId="0" borderId="12" xfId="4" applyFont="1" applyBorder="1" applyAlignment="1">
      <alignment horizontal="center" wrapText="1"/>
    </xf>
    <xf numFmtId="0" fontId="38" fillId="0" borderId="14" xfId="4" applyFont="1" applyBorder="1" applyAlignment="1">
      <alignment horizontal="left" vertical="top" wrapText="1"/>
    </xf>
    <xf numFmtId="165" fontId="38" fillId="0" borderId="15" xfId="4" applyNumberFormat="1" applyFont="1" applyBorder="1" applyAlignment="1">
      <alignment horizontal="right" vertical="top"/>
    </xf>
    <xf numFmtId="166" fontId="38" fillId="0" borderId="16" xfId="4" applyNumberFormat="1" applyFont="1" applyBorder="1" applyAlignment="1">
      <alignment horizontal="right" vertical="top"/>
    </xf>
    <xf numFmtId="166" fontId="38" fillId="0" borderId="17" xfId="4" applyNumberFormat="1" applyFont="1" applyBorder="1" applyAlignment="1">
      <alignment horizontal="right" vertical="top"/>
    </xf>
    <xf numFmtId="0" fontId="38" fillId="0" borderId="19" xfId="4" applyFont="1" applyBorder="1" applyAlignment="1">
      <alignment horizontal="left" vertical="top" wrapText="1"/>
    </xf>
    <xf numFmtId="165" fontId="38" fillId="0" borderId="20" xfId="4" applyNumberFormat="1" applyFont="1" applyBorder="1" applyAlignment="1">
      <alignment horizontal="right" vertical="top"/>
    </xf>
    <xf numFmtId="166" fontId="38" fillId="0" borderId="21" xfId="4" applyNumberFormat="1" applyFont="1" applyBorder="1" applyAlignment="1">
      <alignment horizontal="right" vertical="top"/>
    </xf>
    <xf numFmtId="166" fontId="38" fillId="0" borderId="22" xfId="4" applyNumberFormat="1" applyFont="1" applyBorder="1" applyAlignment="1">
      <alignment horizontal="right" vertical="top"/>
    </xf>
    <xf numFmtId="0" fontId="38" fillId="0" borderId="24" xfId="4" applyFont="1" applyBorder="1" applyAlignment="1">
      <alignment horizontal="left" vertical="top" wrapText="1"/>
    </xf>
    <xf numFmtId="165" fontId="38" fillId="0" borderId="25" xfId="4" applyNumberFormat="1" applyFont="1" applyBorder="1" applyAlignment="1">
      <alignment horizontal="right" vertical="top"/>
    </xf>
    <xf numFmtId="166" fontId="38" fillId="0" borderId="26" xfId="4" applyNumberFormat="1" applyFont="1" applyBorder="1" applyAlignment="1">
      <alignment horizontal="right" vertical="top"/>
    </xf>
    <xf numFmtId="0" fontId="36" fillId="0" borderId="27" xfId="4" applyBorder="1" applyAlignment="1">
      <alignment horizontal="center" vertical="center"/>
    </xf>
    <xf numFmtId="2" fontId="0" fillId="0" borderId="0" xfId="0" applyNumberFormat="1"/>
    <xf numFmtId="2" fontId="30" fillId="2" borderId="4" xfId="0" applyNumberFormat="1" applyFont="1" applyFill="1" applyBorder="1" applyAlignment="1">
      <alignment horizontal="right" vertical="center" wrapText="1"/>
    </xf>
    <xf numFmtId="0" fontId="13" fillId="0" borderId="0" xfId="5"/>
    <xf numFmtId="0" fontId="38" fillId="0" borderId="10" xfId="5" applyFont="1" applyBorder="1" applyAlignment="1">
      <alignment horizontal="center" wrapText="1"/>
    </xf>
    <xf numFmtId="0" fontId="38" fillId="0" borderId="11" xfId="5" applyFont="1" applyBorder="1" applyAlignment="1">
      <alignment horizontal="center" wrapText="1"/>
    </xf>
    <xf numFmtId="0" fontId="38" fillId="0" borderId="12" xfId="5" applyFont="1" applyBorder="1" applyAlignment="1">
      <alignment horizontal="center" wrapText="1"/>
    </xf>
    <xf numFmtId="0" fontId="38" fillId="0" borderId="14" xfId="5" applyFont="1" applyBorder="1" applyAlignment="1">
      <alignment horizontal="left" vertical="top" wrapText="1"/>
    </xf>
    <xf numFmtId="165" fontId="38" fillId="0" borderId="15" xfId="5" applyNumberFormat="1" applyFont="1" applyBorder="1" applyAlignment="1">
      <alignment horizontal="right" vertical="top"/>
    </xf>
    <xf numFmtId="166" fontId="38" fillId="0" borderId="16" xfId="5" applyNumberFormat="1" applyFont="1" applyBorder="1" applyAlignment="1">
      <alignment horizontal="right" vertical="top"/>
    </xf>
    <xf numFmtId="166" fontId="38" fillId="0" borderId="17" xfId="5" applyNumberFormat="1" applyFont="1" applyBorder="1" applyAlignment="1">
      <alignment horizontal="right" vertical="top"/>
    </xf>
    <xf numFmtId="0" fontId="38" fillId="0" borderId="19" xfId="5" applyFont="1" applyBorder="1" applyAlignment="1">
      <alignment horizontal="left" vertical="top" wrapText="1"/>
    </xf>
    <xf numFmtId="165" fontId="38" fillId="0" borderId="20" xfId="5" applyNumberFormat="1" applyFont="1" applyBorder="1" applyAlignment="1">
      <alignment horizontal="right" vertical="top"/>
    </xf>
    <xf numFmtId="166" fontId="38" fillId="0" borderId="21" xfId="5" applyNumberFormat="1" applyFont="1" applyBorder="1" applyAlignment="1">
      <alignment horizontal="right" vertical="top"/>
    </xf>
    <xf numFmtId="166" fontId="38" fillId="0" borderId="22" xfId="5" applyNumberFormat="1" applyFont="1" applyBorder="1" applyAlignment="1">
      <alignment horizontal="right" vertical="top"/>
    </xf>
    <xf numFmtId="0" fontId="38" fillId="0" borderId="24" xfId="5" applyFont="1" applyBorder="1" applyAlignment="1">
      <alignment horizontal="left" vertical="top" wrapText="1"/>
    </xf>
    <xf numFmtId="165" fontId="38" fillId="0" borderId="25" xfId="5" applyNumberFormat="1" applyFont="1" applyBorder="1" applyAlignment="1">
      <alignment horizontal="right" vertical="top"/>
    </xf>
    <xf numFmtId="166" fontId="38" fillId="0" borderId="26" xfId="5" applyNumberFormat="1" applyFont="1" applyBorder="1" applyAlignment="1">
      <alignment horizontal="right" vertical="top"/>
    </xf>
    <xf numFmtId="0" fontId="13" fillId="0" borderId="27" xfId="5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13" fillId="0" borderId="0" xfId="6"/>
    <xf numFmtId="0" fontId="40" fillId="0" borderId="10" xfId="6" applyFont="1" applyBorder="1" applyAlignment="1">
      <alignment horizontal="center" wrapText="1"/>
    </xf>
    <xf numFmtId="0" fontId="40" fillId="0" borderId="11" xfId="6" applyFont="1" applyBorder="1" applyAlignment="1">
      <alignment horizontal="center" wrapText="1"/>
    </xf>
    <xf numFmtId="0" fontId="40" fillId="0" borderId="12" xfId="6" applyFont="1" applyBorder="1" applyAlignment="1">
      <alignment horizontal="center" wrapText="1"/>
    </xf>
    <xf numFmtId="0" fontId="40" fillId="0" borderId="14" xfId="6" applyFont="1" applyBorder="1" applyAlignment="1">
      <alignment horizontal="left" vertical="top" wrapText="1"/>
    </xf>
    <xf numFmtId="165" fontId="40" fillId="0" borderId="15" xfId="6" applyNumberFormat="1" applyFont="1" applyBorder="1" applyAlignment="1">
      <alignment horizontal="right" vertical="top"/>
    </xf>
    <xf numFmtId="166" fontId="40" fillId="0" borderId="16" xfId="6" applyNumberFormat="1" applyFont="1" applyBorder="1" applyAlignment="1">
      <alignment horizontal="right" vertical="top"/>
    </xf>
    <xf numFmtId="166" fontId="40" fillId="0" borderId="17" xfId="6" applyNumberFormat="1" applyFont="1" applyBorder="1" applyAlignment="1">
      <alignment horizontal="right" vertical="top"/>
    </xf>
    <xf numFmtId="0" fontId="40" fillId="0" borderId="19" xfId="6" applyFont="1" applyBorder="1" applyAlignment="1">
      <alignment horizontal="left" vertical="top" wrapText="1"/>
    </xf>
    <xf numFmtId="165" fontId="40" fillId="0" borderId="20" xfId="6" applyNumberFormat="1" applyFont="1" applyBorder="1" applyAlignment="1">
      <alignment horizontal="right" vertical="top"/>
    </xf>
    <xf numFmtId="166" fontId="40" fillId="0" borderId="21" xfId="6" applyNumberFormat="1" applyFont="1" applyBorder="1" applyAlignment="1">
      <alignment horizontal="right" vertical="top"/>
    </xf>
    <xf numFmtId="166" fontId="40" fillId="0" borderId="22" xfId="6" applyNumberFormat="1" applyFont="1" applyBorder="1" applyAlignment="1">
      <alignment horizontal="right" vertical="top"/>
    </xf>
    <xf numFmtId="0" fontId="40" fillId="0" borderId="24" xfId="6" applyFont="1" applyBorder="1" applyAlignment="1">
      <alignment horizontal="left" vertical="top" wrapText="1"/>
    </xf>
    <xf numFmtId="165" fontId="40" fillId="0" borderId="25" xfId="6" applyNumberFormat="1" applyFont="1" applyBorder="1" applyAlignment="1">
      <alignment horizontal="right" vertical="top"/>
    </xf>
    <xf numFmtId="166" fontId="40" fillId="0" borderId="26" xfId="6" applyNumberFormat="1" applyFont="1" applyBorder="1" applyAlignment="1">
      <alignment horizontal="right" vertical="top"/>
    </xf>
    <xf numFmtId="0" fontId="13" fillId="0" borderId="27" xfId="6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right" vertical="center" wrapText="1"/>
    </xf>
    <xf numFmtId="49" fontId="15" fillId="0" borderId="0" xfId="0" applyNumberFormat="1" applyFont="1" applyAlignment="1">
      <alignment horizontal="justify" vertical="top"/>
    </xf>
    <xf numFmtId="164" fontId="15" fillId="0" borderId="0" xfId="7" applyFont="1"/>
    <xf numFmtId="49" fontId="41" fillId="0" borderId="0" xfId="0" applyNumberFormat="1" applyFont="1"/>
    <xf numFmtId="164" fontId="41" fillId="0" borderId="0" xfId="7" applyFont="1"/>
    <xf numFmtId="0" fontId="11" fillId="0" borderId="0" xfId="0" applyFont="1" applyAlignment="1">
      <alignment horizontal="left" vertical="center"/>
    </xf>
    <xf numFmtId="0" fontId="42" fillId="0" borderId="0" xfId="8"/>
    <xf numFmtId="0" fontId="44" fillId="0" borderId="10" xfId="8" applyFont="1" applyBorder="1" applyAlignment="1">
      <alignment horizontal="center" wrapText="1"/>
    </xf>
    <xf numFmtId="0" fontId="44" fillId="0" borderId="11" xfId="8" applyFont="1" applyBorder="1" applyAlignment="1">
      <alignment horizontal="center" wrapText="1"/>
    </xf>
    <xf numFmtId="0" fontId="44" fillId="0" borderId="12" xfId="8" applyFont="1" applyBorder="1" applyAlignment="1">
      <alignment horizontal="center" wrapText="1"/>
    </xf>
    <xf numFmtId="0" fontId="44" fillId="0" borderId="14" xfId="8" applyFont="1" applyBorder="1" applyAlignment="1">
      <alignment horizontal="left" vertical="top" wrapText="1"/>
    </xf>
    <xf numFmtId="165" fontId="44" fillId="0" borderId="15" xfId="8" applyNumberFormat="1" applyFont="1" applyBorder="1" applyAlignment="1">
      <alignment horizontal="right" vertical="top"/>
    </xf>
    <xf numFmtId="166" fontId="44" fillId="0" borderId="16" xfId="8" applyNumberFormat="1" applyFont="1" applyBorder="1" applyAlignment="1">
      <alignment horizontal="right" vertical="top"/>
    </xf>
    <xf numFmtId="166" fontId="44" fillId="0" borderId="17" xfId="8" applyNumberFormat="1" applyFont="1" applyBorder="1" applyAlignment="1">
      <alignment horizontal="right" vertical="top"/>
    </xf>
    <xf numFmtId="0" fontId="44" fillId="0" borderId="19" xfId="8" applyFont="1" applyBorder="1" applyAlignment="1">
      <alignment horizontal="left" vertical="top" wrapText="1"/>
    </xf>
    <xf numFmtId="165" fontId="44" fillId="0" borderId="20" xfId="8" applyNumberFormat="1" applyFont="1" applyBorder="1" applyAlignment="1">
      <alignment horizontal="right" vertical="top"/>
    </xf>
    <xf numFmtId="166" fontId="44" fillId="0" borderId="21" xfId="8" applyNumberFormat="1" applyFont="1" applyBorder="1" applyAlignment="1">
      <alignment horizontal="right" vertical="top"/>
    </xf>
    <xf numFmtId="166" fontId="44" fillId="0" borderId="22" xfId="8" applyNumberFormat="1" applyFont="1" applyBorder="1" applyAlignment="1">
      <alignment horizontal="right" vertical="top"/>
    </xf>
    <xf numFmtId="0" fontId="44" fillId="0" borderId="24" xfId="8" applyFont="1" applyBorder="1" applyAlignment="1">
      <alignment horizontal="left" vertical="top" wrapText="1"/>
    </xf>
    <xf numFmtId="165" fontId="44" fillId="0" borderId="25" xfId="8" applyNumberFormat="1" applyFont="1" applyBorder="1" applyAlignment="1">
      <alignment horizontal="right" vertical="top"/>
    </xf>
    <xf numFmtId="166" fontId="44" fillId="0" borderId="26" xfId="8" applyNumberFormat="1" applyFont="1" applyBorder="1" applyAlignment="1">
      <alignment horizontal="right" vertical="top"/>
    </xf>
    <xf numFmtId="0" fontId="42" fillId="0" borderId="27" xfId="8" applyBorder="1" applyAlignment="1">
      <alignment horizontal="center" vertical="center"/>
    </xf>
    <xf numFmtId="0" fontId="43" fillId="0" borderId="0" xfId="8" applyFont="1" applyBorder="1" applyAlignment="1">
      <alignment horizontal="center" vertical="center" wrapText="1"/>
    </xf>
    <xf numFmtId="0" fontId="42" fillId="0" borderId="0" xfId="8" applyFont="1" applyBorder="1" applyAlignment="1">
      <alignment horizontal="center" vertical="center"/>
    </xf>
    <xf numFmtId="0" fontId="42" fillId="0" borderId="8" xfId="8" applyBorder="1" applyAlignment="1">
      <alignment horizontal="center" vertical="center" wrapText="1"/>
    </xf>
    <xf numFmtId="0" fontId="42" fillId="0" borderId="9" xfId="8" applyFont="1" applyBorder="1" applyAlignment="1">
      <alignment horizontal="center" vertical="center"/>
    </xf>
    <xf numFmtId="0" fontId="44" fillId="0" borderId="13" xfId="8" applyFont="1" applyBorder="1" applyAlignment="1">
      <alignment horizontal="left" vertical="top" wrapText="1"/>
    </xf>
    <xf numFmtId="0" fontId="42" fillId="0" borderId="18" xfId="8" applyFont="1" applyBorder="1" applyAlignment="1">
      <alignment horizontal="center" vertical="center"/>
    </xf>
    <xf numFmtId="0" fontId="42" fillId="0" borderId="23" xfId="8" applyFont="1" applyBorder="1" applyAlignment="1">
      <alignment horizontal="center" vertical="center"/>
    </xf>
    <xf numFmtId="0" fontId="47" fillId="0" borderId="10" xfId="8" applyFont="1" applyBorder="1" applyAlignment="1">
      <alignment horizontal="center" wrapText="1"/>
    </xf>
    <xf numFmtId="0" fontId="47" fillId="0" borderId="11" xfId="8" applyFont="1" applyBorder="1" applyAlignment="1">
      <alignment horizontal="center" wrapText="1"/>
    </xf>
    <xf numFmtId="0" fontId="47" fillId="0" borderId="12" xfId="8" applyFont="1" applyBorder="1" applyAlignment="1">
      <alignment horizontal="center" wrapText="1"/>
    </xf>
    <xf numFmtId="0" fontId="47" fillId="0" borderId="14" xfId="8" applyFont="1" applyBorder="1" applyAlignment="1">
      <alignment horizontal="left" vertical="top" wrapText="1"/>
    </xf>
    <xf numFmtId="165" fontId="47" fillId="0" borderId="15" xfId="8" applyNumberFormat="1" applyFont="1" applyBorder="1" applyAlignment="1">
      <alignment horizontal="right" vertical="top"/>
    </xf>
    <xf numFmtId="166" fontId="47" fillId="0" borderId="16" xfId="8" applyNumberFormat="1" applyFont="1" applyBorder="1" applyAlignment="1">
      <alignment horizontal="right" vertical="top"/>
    </xf>
    <xf numFmtId="166" fontId="47" fillId="0" borderId="17" xfId="8" applyNumberFormat="1" applyFont="1" applyBorder="1" applyAlignment="1">
      <alignment horizontal="right" vertical="top"/>
    </xf>
    <xf numFmtId="0" fontId="47" fillId="0" borderId="19" xfId="8" applyFont="1" applyBorder="1" applyAlignment="1">
      <alignment horizontal="left" vertical="top" wrapText="1"/>
    </xf>
    <xf numFmtId="165" fontId="47" fillId="0" borderId="20" xfId="8" applyNumberFormat="1" applyFont="1" applyBorder="1" applyAlignment="1">
      <alignment horizontal="right" vertical="top"/>
    </xf>
    <xf numFmtId="166" fontId="47" fillId="0" borderId="21" xfId="8" applyNumberFormat="1" applyFont="1" applyBorder="1" applyAlignment="1">
      <alignment horizontal="right" vertical="top"/>
    </xf>
    <xf numFmtId="166" fontId="47" fillId="0" borderId="22" xfId="8" applyNumberFormat="1" applyFont="1" applyBorder="1" applyAlignment="1">
      <alignment horizontal="right" vertical="top"/>
    </xf>
    <xf numFmtId="0" fontId="47" fillId="0" borderId="24" xfId="8" applyFont="1" applyBorder="1" applyAlignment="1">
      <alignment horizontal="left" vertical="top" wrapText="1"/>
    </xf>
    <xf numFmtId="165" fontId="47" fillId="0" borderId="25" xfId="8" applyNumberFormat="1" applyFont="1" applyBorder="1" applyAlignment="1">
      <alignment horizontal="right" vertical="top"/>
    </xf>
    <xf numFmtId="166" fontId="47" fillId="0" borderId="26" xfId="8" applyNumberFormat="1" applyFont="1" applyBorder="1" applyAlignment="1">
      <alignment horizontal="right" vertical="top"/>
    </xf>
    <xf numFmtId="0" fontId="46" fillId="0" borderId="27" xfId="8" applyFont="1" applyBorder="1" applyAlignment="1">
      <alignment horizontal="center" vertical="center"/>
    </xf>
    <xf numFmtId="0" fontId="13" fillId="0" borderId="0" xfId="9"/>
    <xf numFmtId="0" fontId="48" fillId="0" borderId="10" xfId="9" applyFont="1" applyBorder="1" applyAlignment="1">
      <alignment horizontal="center" wrapText="1"/>
    </xf>
    <xf numFmtId="0" fontId="48" fillId="0" borderId="11" xfId="9" applyFont="1" applyBorder="1" applyAlignment="1">
      <alignment horizontal="center" wrapText="1"/>
    </xf>
    <xf numFmtId="0" fontId="48" fillId="0" borderId="12" xfId="9" applyFont="1" applyBorder="1" applyAlignment="1">
      <alignment horizontal="center" wrapText="1"/>
    </xf>
    <xf numFmtId="0" fontId="48" fillId="0" borderId="14" xfId="9" applyFont="1" applyBorder="1" applyAlignment="1">
      <alignment horizontal="left" vertical="top" wrapText="1"/>
    </xf>
    <xf numFmtId="165" fontId="48" fillId="0" borderId="15" xfId="9" applyNumberFormat="1" applyFont="1" applyBorder="1" applyAlignment="1">
      <alignment horizontal="right" vertical="top"/>
    </xf>
    <xf numFmtId="166" fontId="48" fillId="0" borderId="16" xfId="9" applyNumberFormat="1" applyFont="1" applyBorder="1" applyAlignment="1">
      <alignment horizontal="right" vertical="top"/>
    </xf>
    <xf numFmtId="166" fontId="48" fillId="0" borderId="17" xfId="9" applyNumberFormat="1" applyFont="1" applyBorder="1" applyAlignment="1">
      <alignment horizontal="right" vertical="top"/>
    </xf>
    <xf numFmtId="0" fontId="48" fillId="0" borderId="19" xfId="9" applyFont="1" applyBorder="1" applyAlignment="1">
      <alignment horizontal="left" vertical="top" wrapText="1"/>
    </xf>
    <xf numFmtId="165" fontId="48" fillId="0" borderId="20" xfId="9" applyNumberFormat="1" applyFont="1" applyBorder="1" applyAlignment="1">
      <alignment horizontal="right" vertical="top"/>
    </xf>
    <xf numFmtId="166" fontId="48" fillId="0" borderId="21" xfId="9" applyNumberFormat="1" applyFont="1" applyBorder="1" applyAlignment="1">
      <alignment horizontal="right" vertical="top"/>
    </xf>
    <xf numFmtId="166" fontId="48" fillId="0" borderId="22" xfId="9" applyNumberFormat="1" applyFont="1" applyBorder="1" applyAlignment="1">
      <alignment horizontal="right" vertical="top"/>
    </xf>
    <xf numFmtId="0" fontId="48" fillId="0" borderId="24" xfId="9" applyFont="1" applyBorder="1" applyAlignment="1">
      <alignment horizontal="left" vertical="top" wrapText="1"/>
    </xf>
    <xf numFmtId="165" fontId="48" fillId="0" borderId="25" xfId="9" applyNumberFormat="1" applyFont="1" applyBorder="1" applyAlignment="1">
      <alignment horizontal="right" vertical="top"/>
    </xf>
    <xf numFmtId="166" fontId="48" fillId="0" borderId="26" xfId="9" applyNumberFormat="1" applyFont="1" applyBorder="1" applyAlignment="1">
      <alignment horizontal="right" vertical="top"/>
    </xf>
    <xf numFmtId="0" fontId="13" fillId="0" borderId="27" xfId="9" applyBorder="1" applyAlignment="1">
      <alignment horizontal="center" vertical="center"/>
    </xf>
    <xf numFmtId="2" fontId="32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5" fillId="0" borderId="13" xfId="2" applyFont="1" applyFill="1" applyBorder="1" applyAlignment="1">
      <alignment horizontal="left" vertical="top" wrapText="1"/>
    </xf>
    <xf numFmtId="0" fontId="23" fillId="0" borderId="18" xfId="2" applyFont="1" applyFill="1" applyBorder="1" applyAlignment="1">
      <alignment horizontal="center" vertical="center"/>
    </xf>
    <xf numFmtId="0" fontId="23" fillId="0" borderId="23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1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0" fontId="36" fillId="0" borderId="0" xfId="4" applyFont="1" applyBorder="1" applyAlignment="1">
      <alignment horizontal="center" vertical="center"/>
    </xf>
    <xf numFmtId="0" fontId="36" fillId="0" borderId="8" xfId="4" applyBorder="1" applyAlignment="1">
      <alignment horizontal="center" vertical="center" wrapText="1"/>
    </xf>
    <xf numFmtId="0" fontId="36" fillId="0" borderId="9" xfId="4" applyFont="1" applyBorder="1" applyAlignment="1">
      <alignment horizontal="center" vertical="center"/>
    </xf>
    <xf numFmtId="0" fontId="38" fillId="0" borderId="13" xfId="4" applyFont="1" applyBorder="1" applyAlignment="1">
      <alignment horizontal="left" vertical="top" wrapText="1"/>
    </xf>
    <xf numFmtId="0" fontId="36" fillId="0" borderId="18" xfId="4" applyFont="1" applyBorder="1" applyAlignment="1">
      <alignment horizontal="center" vertical="center"/>
    </xf>
    <xf numFmtId="0" fontId="36" fillId="0" borderId="23" xfId="4" applyFont="1" applyBorder="1" applyAlignment="1">
      <alignment horizontal="center" vertical="center"/>
    </xf>
    <xf numFmtId="0" fontId="37" fillId="0" borderId="0" xfId="3" applyFont="1" applyBorder="1" applyAlignment="1">
      <alignment horizontal="center" vertical="center" wrapText="1"/>
    </xf>
    <xf numFmtId="0" fontId="36" fillId="0" borderId="0" xfId="3" applyFont="1" applyBorder="1" applyAlignment="1">
      <alignment horizontal="center" vertical="center"/>
    </xf>
    <xf numFmtId="0" fontId="36" fillId="0" borderId="8" xfId="3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/>
    </xf>
    <xf numFmtId="0" fontId="38" fillId="0" borderId="13" xfId="3" applyFont="1" applyBorder="1" applyAlignment="1">
      <alignment horizontal="left" vertical="top" wrapText="1"/>
    </xf>
    <xf numFmtId="0" fontId="36" fillId="0" borderId="18" xfId="3" applyFont="1" applyBorder="1" applyAlignment="1">
      <alignment horizontal="center" vertical="center"/>
    </xf>
    <xf numFmtId="0" fontId="36" fillId="0" borderId="23" xfId="3" applyFont="1" applyBorder="1" applyAlignment="1">
      <alignment horizontal="center" vertical="center"/>
    </xf>
    <xf numFmtId="0" fontId="38" fillId="0" borderId="13" xfId="5" applyFont="1" applyBorder="1" applyAlignment="1">
      <alignment horizontal="left" vertical="top" wrapText="1"/>
    </xf>
    <xf numFmtId="0" fontId="13" fillId="0" borderId="18" xfId="5" applyFont="1" applyBorder="1" applyAlignment="1">
      <alignment horizontal="center" vertical="center"/>
    </xf>
    <xf numFmtId="0" fontId="13" fillId="0" borderId="23" xfId="5" applyFont="1" applyBorder="1" applyAlignment="1">
      <alignment horizontal="center" vertical="center"/>
    </xf>
    <xf numFmtId="0" fontId="37" fillId="0" borderId="0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/>
    </xf>
    <xf numFmtId="0" fontId="13" fillId="0" borderId="8" xfId="5" applyBorder="1" applyAlignment="1">
      <alignment horizontal="center" vertical="center" wrapText="1"/>
    </xf>
    <xf numFmtId="0" fontId="13" fillId="0" borderId="9" xfId="5" applyFont="1" applyBorder="1" applyAlignment="1">
      <alignment horizontal="center" vertical="center"/>
    </xf>
    <xf numFmtId="0" fontId="39" fillId="0" borderId="0" xfId="6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/>
    </xf>
    <xf numFmtId="0" fontId="13" fillId="0" borderId="8" xfId="6" applyBorder="1" applyAlignment="1">
      <alignment horizontal="center" vertical="center" wrapText="1"/>
    </xf>
    <xf numFmtId="0" fontId="13" fillId="0" borderId="9" xfId="6" applyFont="1" applyBorder="1" applyAlignment="1">
      <alignment horizontal="center" vertical="center"/>
    </xf>
    <xf numFmtId="0" fontId="40" fillId="0" borderId="13" xfId="6" applyFont="1" applyBorder="1" applyAlignment="1">
      <alignment horizontal="left" vertical="top" wrapText="1"/>
    </xf>
    <xf numFmtId="0" fontId="13" fillId="0" borderId="18" xfId="6" applyFont="1" applyBorder="1" applyAlignment="1">
      <alignment horizontal="center" vertical="center"/>
    </xf>
    <xf numFmtId="0" fontId="13" fillId="0" borderId="23" xfId="6" applyFont="1" applyBorder="1" applyAlignment="1">
      <alignment horizontal="center" vertical="center"/>
    </xf>
    <xf numFmtId="0" fontId="43" fillId="0" borderId="0" xfId="9" applyFont="1" applyBorder="1" applyAlignment="1">
      <alignment horizontal="center" vertical="center" wrapText="1"/>
    </xf>
    <xf numFmtId="0" fontId="13" fillId="0" borderId="0" xfId="9" applyFont="1" applyBorder="1" applyAlignment="1">
      <alignment horizontal="center" vertical="center"/>
    </xf>
    <xf numFmtId="0" fontId="13" fillId="0" borderId="8" xfId="9" applyBorder="1" applyAlignment="1">
      <alignment horizontal="center" vertical="center" wrapText="1"/>
    </xf>
    <xf numFmtId="0" fontId="13" fillId="0" borderId="9" xfId="9" applyFont="1" applyBorder="1" applyAlignment="1">
      <alignment horizontal="center" vertical="center"/>
    </xf>
    <xf numFmtId="0" fontId="48" fillId="0" borderId="13" xfId="9" applyFont="1" applyBorder="1" applyAlignment="1">
      <alignment horizontal="left" vertical="top" wrapText="1"/>
    </xf>
    <xf numFmtId="0" fontId="13" fillId="0" borderId="18" xfId="9" applyFont="1" applyBorder="1" applyAlignment="1">
      <alignment horizontal="center" vertical="center"/>
    </xf>
    <xf numFmtId="0" fontId="13" fillId="0" borderId="23" xfId="9" applyFont="1" applyBorder="1" applyAlignment="1">
      <alignment horizontal="center" vertical="center"/>
    </xf>
    <xf numFmtId="0" fontId="44" fillId="0" borderId="13" xfId="8" applyFont="1" applyBorder="1" applyAlignment="1">
      <alignment horizontal="left" vertical="top" wrapText="1"/>
    </xf>
    <xf numFmtId="0" fontId="42" fillId="0" borderId="18" xfId="8" applyFont="1" applyBorder="1" applyAlignment="1">
      <alignment horizontal="center" vertical="center"/>
    </xf>
    <xf numFmtId="0" fontId="42" fillId="0" borderId="23" xfId="8" applyFont="1" applyBorder="1" applyAlignment="1">
      <alignment horizontal="center" vertical="center"/>
    </xf>
    <xf numFmtId="0" fontId="43" fillId="0" borderId="0" xfId="8" applyFont="1" applyBorder="1" applyAlignment="1">
      <alignment horizontal="center" vertical="center" wrapText="1"/>
    </xf>
    <xf numFmtId="0" fontId="42" fillId="0" borderId="0" xfId="8" applyFont="1" applyBorder="1" applyAlignment="1">
      <alignment horizontal="center" vertical="center"/>
    </xf>
    <xf numFmtId="0" fontId="42" fillId="0" borderId="8" xfId="8" applyBorder="1" applyAlignment="1">
      <alignment horizontal="center" vertical="center" wrapText="1"/>
    </xf>
    <xf numFmtId="0" fontId="42" fillId="0" borderId="9" xfId="8" applyFont="1" applyBorder="1" applyAlignment="1">
      <alignment horizontal="center" vertical="center"/>
    </xf>
    <xf numFmtId="0" fontId="45" fillId="0" borderId="0" xfId="8" applyFont="1" applyBorder="1" applyAlignment="1">
      <alignment horizontal="center" vertical="center" wrapText="1"/>
    </xf>
    <xf numFmtId="0" fontId="46" fillId="0" borderId="0" xfId="8" applyFont="1" applyBorder="1" applyAlignment="1">
      <alignment horizontal="center" vertical="center"/>
    </xf>
    <xf numFmtId="0" fontId="46" fillId="0" borderId="8" xfId="8" applyFont="1" applyBorder="1" applyAlignment="1">
      <alignment horizontal="center" vertical="center" wrapText="1"/>
    </xf>
    <xf numFmtId="0" fontId="46" fillId="0" borderId="9" xfId="8" applyFont="1" applyBorder="1" applyAlignment="1">
      <alignment horizontal="center" vertical="center"/>
    </xf>
    <xf numFmtId="0" fontId="47" fillId="0" borderId="13" xfId="8" applyFont="1" applyBorder="1" applyAlignment="1">
      <alignment horizontal="left" vertical="top" wrapText="1"/>
    </xf>
    <xf numFmtId="0" fontId="46" fillId="0" borderId="18" xfId="8" applyFont="1" applyBorder="1" applyAlignment="1">
      <alignment horizontal="center" vertical="center"/>
    </xf>
    <xf numFmtId="0" fontId="46" fillId="0" borderId="23" xfId="8" applyFont="1" applyBorder="1" applyAlignment="1">
      <alignment horizontal="center" vertical="center"/>
    </xf>
  </cellXfs>
  <cellStyles count="10">
    <cellStyle name="Migliaia" xfId="1" builtinId="3"/>
    <cellStyle name="Migliaia [0]" xfId="7" builtinId="6"/>
    <cellStyle name="Normale" xfId="0" builtinId="0"/>
    <cellStyle name="Normale_Dati 2016 da spss" xfId="3" xr:uid="{00000000-0005-0000-0000-000003000000}"/>
    <cellStyle name="Normale_Dati 2016-2017 da spss" xfId="4" xr:uid="{00000000-0005-0000-0000-000004000000}"/>
    <cellStyle name="Normale_Dati 2018 da spss" xfId="5" xr:uid="{00000000-0005-0000-0000-000005000000}"/>
    <cellStyle name="Normale_dati 2019 da spss" xfId="6" xr:uid="{00000000-0005-0000-0000-000006000000}"/>
    <cellStyle name="Normale_dati 2020 da spss" xfId="8" xr:uid="{276B2A9A-FD37-42CD-86D2-3C01B1FE5D9B}"/>
    <cellStyle name="Normale_dati 2020 da spss_1" xfId="9" xr:uid="{D28FC0D8-1103-4024-836A-0955EBC26557}"/>
    <cellStyle name="Normale_V.A.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8"/>
  <sheetViews>
    <sheetView tabSelected="1" workbookViewId="0">
      <selection sqref="A1:W1"/>
    </sheetView>
  </sheetViews>
  <sheetFormatPr defaultColWidth="9.140625" defaultRowHeight="15.75"/>
  <cols>
    <col min="1" max="2" width="9.140625" style="31"/>
    <col min="3" max="18" width="10.42578125" style="31" bestFit="1" customWidth="1"/>
    <col min="19" max="22" width="10.42578125" style="31" customWidth="1"/>
    <col min="23" max="23" width="10.85546875" style="31" customWidth="1"/>
    <col min="24" max="39" width="0" style="31" hidden="1" customWidth="1"/>
    <col min="40" max="40" width="12.5703125" style="31" bestFit="1" customWidth="1"/>
    <col min="41" max="16384" width="9.140625" style="31"/>
  </cols>
  <sheetData>
    <row r="1" spans="1:39">
      <c r="A1" s="232" t="s">
        <v>108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30"/>
    </row>
    <row r="2" spans="1:39">
      <c r="A2" s="12"/>
      <c r="AE2" s="32">
        <v>2015</v>
      </c>
    </row>
    <row r="3" spans="1:39" ht="16.5" thickBot="1">
      <c r="A3" s="233" t="s">
        <v>87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39" ht="16.5" thickBot="1">
      <c r="A4" s="238"/>
      <c r="B4" s="239"/>
      <c r="C4" s="77">
        <v>2001</v>
      </c>
      <c r="D4" s="77">
        <v>2002</v>
      </c>
      <c r="E4" s="77">
        <v>2003</v>
      </c>
      <c r="F4" s="77">
        <v>2004</v>
      </c>
      <c r="G4" s="77">
        <v>2005</v>
      </c>
      <c r="H4" s="77">
        <v>2006</v>
      </c>
      <c r="I4" s="77">
        <v>2007</v>
      </c>
      <c r="J4" s="77">
        <v>2008</v>
      </c>
      <c r="K4" s="77">
        <v>2009</v>
      </c>
      <c r="L4" s="77">
        <v>2010</v>
      </c>
      <c r="M4" s="77">
        <v>2011</v>
      </c>
      <c r="N4" s="77">
        <v>2012</v>
      </c>
      <c r="O4" s="77">
        <v>2013</v>
      </c>
      <c r="P4" s="77">
        <v>2014</v>
      </c>
      <c r="Q4" s="77">
        <v>2015</v>
      </c>
      <c r="R4" s="77">
        <v>2016</v>
      </c>
      <c r="S4" s="77">
        <v>2017</v>
      </c>
      <c r="T4" s="77">
        <v>2018</v>
      </c>
      <c r="U4" s="77">
        <v>2019</v>
      </c>
      <c r="V4" s="77">
        <v>2020</v>
      </c>
      <c r="W4" s="77" t="s">
        <v>0</v>
      </c>
      <c r="X4" s="33"/>
      <c r="Z4" s="245" t="s">
        <v>47</v>
      </c>
      <c r="AA4" s="246"/>
      <c r="AB4" s="246"/>
      <c r="AC4" s="246"/>
      <c r="AD4" s="246"/>
      <c r="AE4" s="246"/>
      <c r="AF4" s="34"/>
      <c r="AG4" s="245" t="s">
        <v>53</v>
      </c>
      <c r="AH4" s="246"/>
      <c r="AI4" s="246"/>
      <c r="AJ4" s="246"/>
      <c r="AK4" s="246"/>
      <c r="AL4" s="246"/>
      <c r="AM4" s="34"/>
    </row>
    <row r="5" spans="1:39" ht="16.149999999999999" customHeight="1" thickBot="1">
      <c r="A5" s="236" t="s">
        <v>1</v>
      </c>
      <c r="B5" s="78" t="s">
        <v>2</v>
      </c>
      <c r="C5" s="79">
        <v>19332</v>
      </c>
      <c r="D5" s="80">
        <v>19653</v>
      </c>
      <c r="E5" s="79">
        <v>19537</v>
      </c>
      <c r="F5" s="79">
        <v>18112</v>
      </c>
      <c r="G5" s="79">
        <v>16768</v>
      </c>
      <c r="H5" s="79">
        <v>17068</v>
      </c>
      <c r="I5" s="79">
        <v>17519</v>
      </c>
      <c r="J5" s="79">
        <v>16669</v>
      </c>
      <c r="K5" s="79">
        <v>14759</v>
      </c>
      <c r="L5" s="79">
        <v>15335</v>
      </c>
      <c r="M5" s="79">
        <v>13925</v>
      </c>
      <c r="N5" s="79">
        <v>14043</v>
      </c>
      <c r="O5" s="81">
        <v>13656</v>
      </c>
      <c r="P5" s="82">
        <v>13131</v>
      </c>
      <c r="Q5" s="82">
        <v>12957</v>
      </c>
      <c r="R5" s="82">
        <f>'ISTAT 16 senza IncMort'!B28</f>
        <v>12943</v>
      </c>
      <c r="S5" s="82">
        <f>'Dati 2016-2017 da spss'!K21</f>
        <v>11756</v>
      </c>
      <c r="T5" s="82">
        <f>'Dati 2018 da spss'!C3</f>
        <v>12447</v>
      </c>
      <c r="U5" s="82">
        <f>'dati 2019 da spss'!D3</f>
        <v>12544</v>
      </c>
      <c r="V5" s="83">
        <f>'dati 2020 da spss'!E3</f>
        <v>12076</v>
      </c>
      <c r="W5" s="81">
        <f t="shared" ref="W5:W38" si="0">SUM(C5:V5)</f>
        <v>304230</v>
      </c>
      <c r="X5" s="35"/>
      <c r="Z5" s="247" t="s">
        <v>41</v>
      </c>
      <c r="AA5" s="248"/>
      <c r="AB5" s="36" t="s">
        <v>42</v>
      </c>
      <c r="AC5" s="37" t="s">
        <v>43</v>
      </c>
      <c r="AD5" s="37" t="s">
        <v>44</v>
      </c>
      <c r="AE5" s="38" t="s">
        <v>45</v>
      </c>
      <c r="AF5" s="34"/>
      <c r="AG5" s="247" t="s">
        <v>41</v>
      </c>
      <c r="AH5" s="248"/>
      <c r="AI5" s="36" t="s">
        <v>42</v>
      </c>
      <c r="AJ5" s="37" t="s">
        <v>43</v>
      </c>
      <c r="AK5" s="37" t="s">
        <v>44</v>
      </c>
      <c r="AL5" s="38" t="s">
        <v>45</v>
      </c>
      <c r="AM5" s="34"/>
    </row>
    <row r="6" spans="1:39" ht="30.75" thickBot="1">
      <c r="A6" s="237"/>
      <c r="B6" s="78" t="s">
        <v>3</v>
      </c>
      <c r="C6" s="85">
        <v>470</v>
      </c>
      <c r="D6" s="86">
        <v>445</v>
      </c>
      <c r="E6" s="87">
        <v>481</v>
      </c>
      <c r="F6" s="86">
        <v>400</v>
      </c>
      <c r="G6" s="86">
        <v>415</v>
      </c>
      <c r="H6" s="86">
        <v>362</v>
      </c>
      <c r="I6" s="86">
        <v>334</v>
      </c>
      <c r="J6" s="86">
        <v>341</v>
      </c>
      <c r="K6" s="86">
        <v>239</v>
      </c>
      <c r="L6" s="86">
        <v>273</v>
      </c>
      <c r="M6" s="86">
        <v>265</v>
      </c>
      <c r="N6" s="86">
        <v>230</v>
      </c>
      <c r="O6" s="85">
        <v>228</v>
      </c>
      <c r="P6" s="89">
        <v>231</v>
      </c>
      <c r="Q6" s="85">
        <v>274</v>
      </c>
      <c r="R6" s="85">
        <f>'Dati 2016-2017 da spss'!C3</f>
        <v>219</v>
      </c>
      <c r="S6" s="85">
        <f>'Dati 2016-2017 da spss'!C21</f>
        <v>213</v>
      </c>
      <c r="T6" s="85">
        <f>'Dati 2018 da spss'!C21</f>
        <v>254</v>
      </c>
      <c r="U6" s="85">
        <f>'dati 2019 da spss'!D21</f>
        <v>214</v>
      </c>
      <c r="V6" s="88">
        <f>'dati 2020 da spss'!E21</f>
        <v>209</v>
      </c>
      <c r="W6" s="81">
        <f t="shared" si="0"/>
        <v>6097</v>
      </c>
      <c r="X6" s="35"/>
      <c r="Z6" s="242" t="s">
        <v>46</v>
      </c>
      <c r="AA6" s="39" t="s">
        <v>1</v>
      </c>
      <c r="AB6" s="40">
        <v>12957</v>
      </c>
      <c r="AC6" s="41">
        <v>7.423555766905964</v>
      </c>
      <c r="AD6" s="41">
        <v>7.423555766905964</v>
      </c>
      <c r="AE6" s="42">
        <v>7.423555766905964</v>
      </c>
      <c r="AF6" s="34"/>
      <c r="AG6" s="242" t="s">
        <v>46</v>
      </c>
      <c r="AH6" s="39" t="s">
        <v>1</v>
      </c>
      <c r="AI6" s="40">
        <v>274</v>
      </c>
      <c r="AJ6" s="41">
        <v>8.4672435105067994</v>
      </c>
      <c r="AK6" s="41">
        <v>8.4672435105067994</v>
      </c>
      <c r="AL6" s="42">
        <v>8.4672435105067994</v>
      </c>
      <c r="AM6" s="34"/>
    </row>
    <row r="7" spans="1:39" ht="15" customHeight="1" thickBot="1">
      <c r="A7" s="236" t="s">
        <v>4</v>
      </c>
      <c r="B7" s="78" t="s">
        <v>2</v>
      </c>
      <c r="C7" s="80">
        <v>17908</v>
      </c>
      <c r="D7" s="79">
        <v>17746</v>
      </c>
      <c r="E7" s="79">
        <v>17539</v>
      </c>
      <c r="F7" s="79">
        <v>17048</v>
      </c>
      <c r="G7" s="79">
        <v>15961</v>
      </c>
      <c r="H7" s="79">
        <v>15922</v>
      </c>
      <c r="I7" s="79">
        <v>16299</v>
      </c>
      <c r="J7" s="79">
        <v>16596</v>
      </c>
      <c r="K7" s="79">
        <v>14146</v>
      </c>
      <c r="L7" s="79">
        <v>14501</v>
      </c>
      <c r="M7" s="79">
        <v>14099</v>
      </c>
      <c r="N7" s="82">
        <v>11439</v>
      </c>
      <c r="O7" s="81">
        <v>12013</v>
      </c>
      <c r="P7" s="81">
        <v>12367</v>
      </c>
      <c r="Q7" s="82">
        <v>11401</v>
      </c>
      <c r="R7" s="82">
        <f>'ISTAT 16 senza IncMort'!F28</f>
        <v>12769</v>
      </c>
      <c r="S7" s="82">
        <f>'Dati 2016-2017 da spss'!K22</f>
        <v>11493</v>
      </c>
      <c r="T7" s="82">
        <f>'Dati 2018 da spss'!C4</f>
        <v>11439</v>
      </c>
      <c r="U7" s="82">
        <f>'dati 2019 da spss'!D4</f>
        <v>11617</v>
      </c>
      <c r="V7" s="83">
        <f>'dati 2020 da spss'!E4</f>
        <v>11359</v>
      </c>
      <c r="W7" s="81">
        <f t="shared" si="0"/>
        <v>283662</v>
      </c>
      <c r="X7" s="35"/>
      <c r="Z7" s="243"/>
      <c r="AA7" s="43" t="s">
        <v>4</v>
      </c>
      <c r="AB7" s="44">
        <v>11401</v>
      </c>
      <c r="AC7" s="45">
        <v>6.5320644669672685</v>
      </c>
      <c r="AD7" s="45">
        <v>6.5320644669672685</v>
      </c>
      <c r="AE7" s="46">
        <v>13.955620233873232</v>
      </c>
      <c r="AF7" s="34"/>
      <c r="AG7" s="243"/>
      <c r="AH7" s="43" t="s">
        <v>4</v>
      </c>
      <c r="AI7" s="44">
        <v>181</v>
      </c>
      <c r="AJ7" s="45">
        <v>5.5933250927070457</v>
      </c>
      <c r="AK7" s="45">
        <v>5.5933250927070457</v>
      </c>
      <c r="AL7" s="46">
        <v>14.060568603213845</v>
      </c>
      <c r="AM7" s="34"/>
    </row>
    <row r="8" spans="1:39" ht="16.5" thickBot="1">
      <c r="A8" s="237"/>
      <c r="B8" s="78" t="s">
        <v>3</v>
      </c>
      <c r="C8" s="87">
        <v>428</v>
      </c>
      <c r="D8" s="86">
        <v>371</v>
      </c>
      <c r="E8" s="86">
        <v>386</v>
      </c>
      <c r="F8" s="86">
        <v>349</v>
      </c>
      <c r="G8" s="86">
        <v>356</v>
      </c>
      <c r="H8" s="86">
        <v>317</v>
      </c>
      <c r="I8" s="86">
        <v>318</v>
      </c>
      <c r="J8" s="86">
        <v>312</v>
      </c>
      <c r="K8" s="86">
        <v>268</v>
      </c>
      <c r="L8" s="86">
        <v>266</v>
      </c>
      <c r="M8" s="86">
        <v>247</v>
      </c>
      <c r="N8" s="85">
        <v>190</v>
      </c>
      <c r="O8" s="89">
        <v>202</v>
      </c>
      <c r="P8" s="89">
        <v>191</v>
      </c>
      <c r="Q8" s="85">
        <v>181</v>
      </c>
      <c r="R8" s="85">
        <f>'Dati 2016-2017 da spss'!C4</f>
        <v>225</v>
      </c>
      <c r="S8" s="85">
        <f>'Dati 2016-2017 da spss'!C22</f>
        <v>184</v>
      </c>
      <c r="T8" s="85">
        <f>'Dati 2018 da spss'!C22</f>
        <v>168</v>
      </c>
      <c r="U8" s="85">
        <f>'dati 2019 da spss'!D22</f>
        <v>203</v>
      </c>
      <c r="V8" s="85">
        <f>'dati 2020 da spss'!E22</f>
        <v>195</v>
      </c>
      <c r="W8" s="81">
        <f t="shared" si="0"/>
        <v>5357</v>
      </c>
      <c r="X8" s="35"/>
      <c r="Z8" s="243"/>
      <c r="AA8" s="43" t="s">
        <v>5</v>
      </c>
      <c r="AB8" s="44">
        <v>13582</v>
      </c>
      <c r="AC8" s="45">
        <v>7.781641925300363</v>
      </c>
      <c r="AD8" s="45">
        <v>7.781641925300363</v>
      </c>
      <c r="AE8" s="46">
        <v>21.737262159173593</v>
      </c>
      <c r="AF8" s="34"/>
      <c r="AG8" s="243"/>
      <c r="AH8" s="43" t="s">
        <v>5</v>
      </c>
      <c r="AI8" s="44">
        <v>223</v>
      </c>
      <c r="AJ8" s="45">
        <v>6.8912237330037085</v>
      </c>
      <c r="AK8" s="45">
        <v>6.8912237330037085</v>
      </c>
      <c r="AL8" s="46">
        <v>20.951792336217551</v>
      </c>
      <c r="AM8" s="34"/>
    </row>
    <row r="9" spans="1:39" ht="16.5" thickBot="1">
      <c r="A9" s="236" t="s">
        <v>5</v>
      </c>
      <c r="B9" s="78" t="s">
        <v>2</v>
      </c>
      <c r="C9" s="79">
        <v>20920</v>
      </c>
      <c r="D9" s="80">
        <v>21679</v>
      </c>
      <c r="E9" s="79">
        <v>21337</v>
      </c>
      <c r="F9" s="79">
        <v>19087</v>
      </c>
      <c r="G9" s="79">
        <v>18131</v>
      </c>
      <c r="H9" s="79">
        <v>18120</v>
      </c>
      <c r="I9" s="79">
        <v>19088</v>
      </c>
      <c r="J9" s="79">
        <v>18053</v>
      </c>
      <c r="K9" s="79">
        <v>17577</v>
      </c>
      <c r="L9" s="79">
        <v>16974</v>
      </c>
      <c r="M9" s="79">
        <v>15673</v>
      </c>
      <c r="N9" s="79">
        <v>15523</v>
      </c>
      <c r="O9" s="82">
        <v>13724</v>
      </c>
      <c r="P9" s="81">
        <v>14582</v>
      </c>
      <c r="Q9" s="82">
        <v>13582</v>
      </c>
      <c r="R9" s="82">
        <f>'ISTAT 16 senza IncMort'!J28</f>
        <v>13499</v>
      </c>
      <c r="S9" s="82">
        <f>'Dati 2016-2017 da spss'!K23</f>
        <v>14870</v>
      </c>
      <c r="T9" s="82">
        <f>'Dati 2018 da spss'!C5</f>
        <v>12811</v>
      </c>
      <c r="U9" s="82">
        <f>'dati 2019 da spss'!D5</f>
        <v>14659</v>
      </c>
      <c r="V9" s="83">
        <f>'dati 2020 da spss'!E5</f>
        <v>4169</v>
      </c>
      <c r="W9" s="81">
        <f t="shared" si="0"/>
        <v>324058</v>
      </c>
      <c r="X9" s="35"/>
      <c r="Z9" s="243"/>
      <c r="AA9" s="43" t="s">
        <v>7</v>
      </c>
      <c r="AB9" s="44">
        <v>14265</v>
      </c>
      <c r="AC9" s="45">
        <v>8.1729584791937615</v>
      </c>
      <c r="AD9" s="45">
        <v>8.1729584791937615</v>
      </c>
      <c r="AE9" s="46">
        <v>29.910220638367356</v>
      </c>
      <c r="AF9" s="34"/>
      <c r="AG9" s="243"/>
      <c r="AH9" s="43" t="s">
        <v>7</v>
      </c>
      <c r="AI9" s="44">
        <v>229</v>
      </c>
      <c r="AJ9" s="45">
        <v>7.0766378244746599</v>
      </c>
      <c r="AK9" s="45">
        <v>7.0766378244746599</v>
      </c>
      <c r="AL9" s="46">
        <v>28.028430160692213</v>
      </c>
      <c r="AM9" s="34"/>
    </row>
    <row r="10" spans="1:39" ht="16.5" thickBot="1">
      <c r="A10" s="237"/>
      <c r="B10" s="78" t="s">
        <v>3</v>
      </c>
      <c r="C10" s="87">
        <v>488</v>
      </c>
      <c r="D10" s="86">
        <v>486</v>
      </c>
      <c r="E10" s="86">
        <v>474</v>
      </c>
      <c r="F10" s="86">
        <v>384</v>
      </c>
      <c r="G10" s="86">
        <v>355</v>
      </c>
      <c r="H10" s="86">
        <v>345</v>
      </c>
      <c r="I10" s="86">
        <v>383</v>
      </c>
      <c r="J10" s="86">
        <v>363</v>
      </c>
      <c r="K10" s="86">
        <v>298</v>
      </c>
      <c r="L10" s="86">
        <v>290</v>
      </c>
      <c r="M10" s="86">
        <v>244</v>
      </c>
      <c r="N10" s="86">
        <v>256</v>
      </c>
      <c r="O10" s="85">
        <v>224</v>
      </c>
      <c r="P10" s="89">
        <v>249</v>
      </c>
      <c r="Q10" s="85">
        <v>223</v>
      </c>
      <c r="R10" s="85">
        <f>'Dati 2016-2017 da spss'!C5</f>
        <v>212</v>
      </c>
      <c r="S10" s="85">
        <f>'Dati 2016-2017 da spss'!C23</f>
        <v>248</v>
      </c>
      <c r="T10" s="85">
        <f>'Dati 2018 da spss'!C23</f>
        <v>218</v>
      </c>
      <c r="U10" s="85">
        <f>'dati 2019 da spss'!D23</f>
        <v>283</v>
      </c>
      <c r="V10" s="88">
        <f>'dati 2020 da spss'!E23</f>
        <v>111</v>
      </c>
      <c r="W10" s="81">
        <f t="shared" si="0"/>
        <v>6134</v>
      </c>
      <c r="X10" s="35"/>
      <c r="Z10" s="243"/>
      <c r="AA10" s="43" t="s">
        <v>8</v>
      </c>
      <c r="AB10" s="44">
        <v>15759</v>
      </c>
      <c r="AC10" s="45">
        <v>9.0289276322197338</v>
      </c>
      <c r="AD10" s="45">
        <v>9.0289276322197338</v>
      </c>
      <c r="AE10" s="46">
        <v>38.93914827058709</v>
      </c>
      <c r="AF10" s="34"/>
      <c r="AG10" s="243"/>
      <c r="AH10" s="43" t="s">
        <v>8</v>
      </c>
      <c r="AI10" s="44">
        <v>260</v>
      </c>
      <c r="AJ10" s="45">
        <v>8.0346106304079115</v>
      </c>
      <c r="AK10" s="45">
        <v>8.0346106304079115</v>
      </c>
      <c r="AL10" s="46">
        <v>36.063040791100121</v>
      </c>
      <c r="AM10" s="34"/>
    </row>
    <row r="11" spans="1:39" ht="16.5" thickBot="1">
      <c r="A11" s="234" t="s">
        <v>6</v>
      </c>
      <c r="B11" s="90" t="s">
        <v>2</v>
      </c>
      <c r="C11" s="91">
        <v>58160</v>
      </c>
      <c r="D11" s="92">
        <v>59078</v>
      </c>
      <c r="E11" s="91">
        <v>58413</v>
      </c>
      <c r="F11" s="91">
        <v>54247</v>
      </c>
      <c r="G11" s="91">
        <v>50860</v>
      </c>
      <c r="H11" s="91">
        <v>51110</v>
      </c>
      <c r="I11" s="91">
        <v>52906</v>
      </c>
      <c r="J11" s="91">
        <v>51318</v>
      </c>
      <c r="K11" s="91">
        <v>46482</v>
      </c>
      <c r="L11" s="91">
        <v>46810</v>
      </c>
      <c r="M11" s="91">
        <v>43697</v>
      </c>
      <c r="N11" s="91">
        <v>41005</v>
      </c>
      <c r="O11" s="93">
        <v>39393</v>
      </c>
      <c r="P11" s="84">
        <v>40080</v>
      </c>
      <c r="Q11" s="93">
        <v>37940</v>
      </c>
      <c r="R11" s="93">
        <f t="shared" ref="R11:T12" si="1">R5+R7+R9</f>
        <v>39211</v>
      </c>
      <c r="S11" s="93">
        <f t="shared" si="1"/>
        <v>38119</v>
      </c>
      <c r="T11" s="93">
        <f t="shared" si="1"/>
        <v>36697</v>
      </c>
      <c r="U11" s="93">
        <f t="shared" ref="U11" si="2">U5+U7+U9</f>
        <v>38820</v>
      </c>
      <c r="V11" s="94">
        <f t="shared" ref="V11" si="3">V5+V7+V9</f>
        <v>27604</v>
      </c>
      <c r="W11" s="84">
        <f t="shared" si="0"/>
        <v>911950</v>
      </c>
      <c r="X11" s="35"/>
      <c r="Z11" s="243"/>
      <c r="AA11" s="43" t="s">
        <v>9</v>
      </c>
      <c r="AB11" s="44">
        <v>16264</v>
      </c>
      <c r="AC11" s="45">
        <v>9.3182612482024076</v>
      </c>
      <c r="AD11" s="45">
        <v>9.3182612482024076</v>
      </c>
      <c r="AE11" s="46">
        <v>48.257409518789494</v>
      </c>
      <c r="AF11" s="34"/>
      <c r="AG11" s="243"/>
      <c r="AH11" s="43" t="s">
        <v>9</v>
      </c>
      <c r="AI11" s="44">
        <v>285</v>
      </c>
      <c r="AJ11" s="45">
        <v>8.8071693448702106</v>
      </c>
      <c r="AK11" s="45">
        <v>8.8071693448702106</v>
      </c>
      <c r="AL11" s="46">
        <v>44.870210135970332</v>
      </c>
      <c r="AM11" s="34"/>
    </row>
    <row r="12" spans="1:39" ht="21.75" thickBot="1">
      <c r="A12" s="235"/>
      <c r="B12" s="90" t="s">
        <v>3</v>
      </c>
      <c r="C12" s="92">
        <v>1386</v>
      </c>
      <c r="D12" s="91">
        <v>1302</v>
      </c>
      <c r="E12" s="91">
        <v>1341</v>
      </c>
      <c r="F12" s="91">
        <v>1133</v>
      </c>
      <c r="G12" s="91">
        <v>1126</v>
      </c>
      <c r="H12" s="91">
        <v>1024</v>
      </c>
      <c r="I12" s="91">
        <v>1035</v>
      </c>
      <c r="J12" s="91">
        <v>1016</v>
      </c>
      <c r="K12" s="95">
        <v>805</v>
      </c>
      <c r="L12" s="95">
        <v>829</v>
      </c>
      <c r="M12" s="95">
        <v>756</v>
      </c>
      <c r="N12" s="95">
        <v>676</v>
      </c>
      <c r="O12" s="97">
        <v>654</v>
      </c>
      <c r="P12" s="96">
        <v>671</v>
      </c>
      <c r="Q12" s="96">
        <v>678</v>
      </c>
      <c r="R12" s="93">
        <f t="shared" si="1"/>
        <v>656</v>
      </c>
      <c r="S12" s="93">
        <f t="shared" si="1"/>
        <v>645</v>
      </c>
      <c r="T12" s="93">
        <f t="shared" si="1"/>
        <v>640</v>
      </c>
      <c r="U12" s="93">
        <f t="shared" ref="U12" si="4">U6+U8+U10</f>
        <v>700</v>
      </c>
      <c r="V12" s="94">
        <f t="shared" ref="V12" si="5">V6+V8+V10</f>
        <v>515</v>
      </c>
      <c r="W12" s="84">
        <f t="shared" si="0"/>
        <v>17588</v>
      </c>
      <c r="X12" s="35"/>
      <c r="Z12" s="243"/>
      <c r="AA12" s="43" t="s">
        <v>11</v>
      </c>
      <c r="AB12" s="44">
        <v>17448</v>
      </c>
      <c r="AC12" s="45">
        <v>9.9966196666647562</v>
      </c>
      <c r="AD12" s="45">
        <v>9.9966196666647562</v>
      </c>
      <c r="AE12" s="46">
        <v>58.25402918545425</v>
      </c>
      <c r="AF12" s="34"/>
      <c r="AG12" s="243"/>
      <c r="AH12" s="43" t="s">
        <v>11</v>
      </c>
      <c r="AI12" s="44">
        <v>365</v>
      </c>
      <c r="AJ12" s="45">
        <v>11.279357231149568</v>
      </c>
      <c r="AK12" s="45">
        <v>11.279357231149568</v>
      </c>
      <c r="AL12" s="46">
        <v>56.1495673671199</v>
      </c>
      <c r="AM12" s="34"/>
    </row>
    <row r="13" spans="1:39" ht="16.5" thickBot="1">
      <c r="A13" s="236" t="s">
        <v>7</v>
      </c>
      <c r="B13" s="78" t="s">
        <v>2</v>
      </c>
      <c r="C13" s="80">
        <v>21264</v>
      </c>
      <c r="D13" s="79">
        <v>21145</v>
      </c>
      <c r="E13" s="79">
        <v>21205</v>
      </c>
      <c r="F13" s="79">
        <v>20263</v>
      </c>
      <c r="G13" s="79">
        <v>19445</v>
      </c>
      <c r="H13" s="79">
        <v>19427</v>
      </c>
      <c r="I13" s="79">
        <v>19719</v>
      </c>
      <c r="J13" s="79">
        <v>18019</v>
      </c>
      <c r="K13" s="79">
        <v>17332</v>
      </c>
      <c r="L13" s="79">
        <v>18601</v>
      </c>
      <c r="M13" s="79">
        <v>18199</v>
      </c>
      <c r="N13" s="79">
        <v>14269</v>
      </c>
      <c r="O13" s="82">
        <v>14231</v>
      </c>
      <c r="P13" s="81">
        <v>14803</v>
      </c>
      <c r="Q13" s="81">
        <v>14265</v>
      </c>
      <c r="R13" s="82">
        <f>'ISTAT 16 senza IncMort'!B56</f>
        <v>14776</v>
      </c>
      <c r="S13" s="82">
        <f>'Dati 2016-2017 da spss'!K24</f>
        <v>14356</v>
      </c>
      <c r="T13" s="82">
        <f>'Dati 2018 da spss'!C6</f>
        <v>14111</v>
      </c>
      <c r="U13" s="82">
        <f>'dati 2019 da spss'!D6</f>
        <v>13533</v>
      </c>
      <c r="V13" s="83">
        <f>'dati 2020 da spss'!E6</f>
        <v>2261</v>
      </c>
      <c r="W13" s="81">
        <f t="shared" si="0"/>
        <v>331224</v>
      </c>
      <c r="X13" s="35"/>
      <c r="Z13" s="243"/>
      <c r="AA13" s="43" t="s">
        <v>12</v>
      </c>
      <c r="AB13" s="44">
        <v>13641</v>
      </c>
      <c r="AC13" s="45">
        <v>7.8154452586527938</v>
      </c>
      <c r="AD13" s="45">
        <v>7.8154452586527938</v>
      </c>
      <c r="AE13" s="46">
        <v>66.069474444107044</v>
      </c>
      <c r="AF13" s="34"/>
      <c r="AG13" s="243"/>
      <c r="AH13" s="43" t="s">
        <v>12</v>
      </c>
      <c r="AI13" s="44">
        <v>320</v>
      </c>
      <c r="AJ13" s="45">
        <v>9.8887515451174295</v>
      </c>
      <c r="AK13" s="45">
        <v>9.8887515451174295</v>
      </c>
      <c r="AL13" s="46">
        <v>66.03831891223733</v>
      </c>
      <c r="AM13" s="34"/>
    </row>
    <row r="14" spans="1:39" ht="15.6" customHeight="1" thickBot="1">
      <c r="A14" s="237"/>
      <c r="B14" s="78" t="s">
        <v>3</v>
      </c>
      <c r="C14" s="86">
        <v>469</v>
      </c>
      <c r="D14" s="86">
        <v>449</v>
      </c>
      <c r="E14" s="87">
        <v>482</v>
      </c>
      <c r="F14" s="86">
        <v>426</v>
      </c>
      <c r="G14" s="86">
        <v>372</v>
      </c>
      <c r="H14" s="86">
        <v>442</v>
      </c>
      <c r="I14" s="86">
        <v>418</v>
      </c>
      <c r="J14" s="86">
        <v>336</v>
      </c>
      <c r="K14" s="86">
        <v>284</v>
      </c>
      <c r="L14" s="86">
        <v>310</v>
      </c>
      <c r="M14" s="86">
        <v>313</v>
      </c>
      <c r="N14" s="86">
        <v>283</v>
      </c>
      <c r="O14" s="85">
        <v>231</v>
      </c>
      <c r="P14" s="89">
        <v>244</v>
      </c>
      <c r="Q14" s="85">
        <v>229</v>
      </c>
      <c r="R14" s="85">
        <f>'Dati 2016-2017 da spss'!C6</f>
        <v>225</v>
      </c>
      <c r="S14" s="85">
        <f>'Dati 2016-2017 da spss'!C24</f>
        <v>271</v>
      </c>
      <c r="T14" s="85">
        <f>'Dati 2018 da spss'!C24</f>
        <v>249</v>
      </c>
      <c r="U14" s="85">
        <f>'dati 2019 da spss'!D24</f>
        <v>199</v>
      </c>
      <c r="V14" s="88">
        <f>'dati 2020 da spss'!E24</f>
        <v>54</v>
      </c>
      <c r="W14" s="81">
        <f t="shared" si="0"/>
        <v>6286</v>
      </c>
      <c r="X14" s="35"/>
      <c r="Z14" s="243"/>
      <c r="AA14" s="43" t="s">
        <v>13</v>
      </c>
      <c r="AB14" s="44">
        <v>15266</v>
      </c>
      <c r="AC14" s="45">
        <v>8.7464692704782312</v>
      </c>
      <c r="AD14" s="45">
        <v>8.7464692704782312</v>
      </c>
      <c r="AE14" s="46">
        <v>74.815943714585273</v>
      </c>
      <c r="AF14" s="34"/>
      <c r="AG14" s="243"/>
      <c r="AH14" s="43" t="s">
        <v>13</v>
      </c>
      <c r="AI14" s="44">
        <v>298</v>
      </c>
      <c r="AJ14" s="45">
        <v>9.2088998763906051</v>
      </c>
      <c r="AK14" s="45">
        <v>9.2088998763906051</v>
      </c>
      <c r="AL14" s="46">
        <v>75.247218788627933</v>
      </c>
      <c r="AM14" s="34"/>
    </row>
    <row r="15" spans="1:39" ht="16.5" thickBot="1">
      <c r="A15" s="236" t="s">
        <v>8</v>
      </c>
      <c r="B15" s="78" t="s">
        <v>2</v>
      </c>
      <c r="C15" s="79">
        <v>23941</v>
      </c>
      <c r="D15" s="79">
        <v>24041</v>
      </c>
      <c r="E15" s="80">
        <v>24756</v>
      </c>
      <c r="F15" s="79">
        <v>22729</v>
      </c>
      <c r="G15" s="79">
        <v>23734</v>
      </c>
      <c r="H15" s="79">
        <v>22382</v>
      </c>
      <c r="I15" s="79">
        <v>21575</v>
      </c>
      <c r="J15" s="79">
        <v>19857</v>
      </c>
      <c r="K15" s="79">
        <v>20937</v>
      </c>
      <c r="L15" s="79">
        <v>19539</v>
      </c>
      <c r="M15" s="79">
        <v>20274</v>
      </c>
      <c r="N15" s="79">
        <v>17551</v>
      </c>
      <c r="O15" s="82">
        <v>16366</v>
      </c>
      <c r="P15" s="81">
        <v>16450</v>
      </c>
      <c r="Q15" s="81">
        <v>15759</v>
      </c>
      <c r="R15" s="82">
        <f>'ISTAT 16 senza IncMort'!F56</f>
        <v>16146</v>
      </c>
      <c r="S15" s="82">
        <f>'Dati 2016-2017 da spss'!K25</f>
        <v>16110</v>
      </c>
      <c r="T15" s="82">
        <f>'Dati 2018 da spss'!C7</f>
        <v>15519</v>
      </c>
      <c r="U15" s="82">
        <f>'dati 2019 da spss'!D7</f>
        <v>14360</v>
      </c>
      <c r="V15" s="83">
        <f>'dati 2020 da spss'!E7</f>
        <v>8045</v>
      </c>
      <c r="W15" s="81">
        <f t="shared" si="0"/>
        <v>380071</v>
      </c>
      <c r="X15" s="35"/>
      <c r="Z15" s="243"/>
      <c r="AA15" s="43" t="s">
        <v>15</v>
      </c>
      <c r="AB15" s="44">
        <v>15574</v>
      </c>
      <c r="AC15" s="45">
        <v>8.9229341293349904</v>
      </c>
      <c r="AD15" s="45">
        <v>8.9229341293349904</v>
      </c>
      <c r="AE15" s="46">
        <v>83.738877843920264</v>
      </c>
      <c r="AF15" s="34"/>
      <c r="AG15" s="243"/>
      <c r="AH15" s="43" t="s">
        <v>15</v>
      </c>
      <c r="AI15" s="44">
        <v>271</v>
      </c>
      <c r="AJ15" s="45">
        <v>8.3745364647713227</v>
      </c>
      <c r="AK15" s="45">
        <v>8.3745364647713227</v>
      </c>
      <c r="AL15" s="46">
        <v>83.621755253399257</v>
      </c>
      <c r="AM15" s="34"/>
    </row>
    <row r="16" spans="1:39" ht="13.35" customHeight="1" thickBot="1">
      <c r="A16" s="237"/>
      <c r="B16" s="78" t="s">
        <v>3</v>
      </c>
      <c r="C16" s="86">
        <v>533</v>
      </c>
      <c r="D16" s="86">
        <v>525</v>
      </c>
      <c r="E16" s="87">
        <v>562</v>
      </c>
      <c r="F16" s="86">
        <v>515</v>
      </c>
      <c r="G16" s="86">
        <v>512</v>
      </c>
      <c r="H16" s="86">
        <v>458</v>
      </c>
      <c r="I16" s="86">
        <v>413</v>
      </c>
      <c r="J16" s="86">
        <v>405</v>
      </c>
      <c r="K16" s="86">
        <v>388</v>
      </c>
      <c r="L16" s="86">
        <v>323</v>
      </c>
      <c r="M16" s="86">
        <v>343</v>
      </c>
      <c r="N16" s="86">
        <v>288</v>
      </c>
      <c r="O16" s="89">
        <v>272</v>
      </c>
      <c r="P16" s="85">
        <v>257</v>
      </c>
      <c r="Q16" s="85">
        <v>260</v>
      </c>
      <c r="R16" s="85">
        <f>'Dati 2016-2017 da spss'!C7</f>
        <v>265</v>
      </c>
      <c r="S16" s="85">
        <f>'Dati 2016-2017 da spss'!C25</f>
        <v>277</v>
      </c>
      <c r="T16" s="85">
        <f>'Dati 2018 da spss'!C25</f>
        <v>235</v>
      </c>
      <c r="U16" s="85">
        <f>'dati 2019 da spss'!D25</f>
        <v>217</v>
      </c>
      <c r="V16" s="88">
        <f>'dati 2020 da spss'!E25</f>
        <v>176</v>
      </c>
      <c r="W16" s="81">
        <f t="shared" si="0"/>
        <v>7224</v>
      </c>
      <c r="X16" s="35"/>
      <c r="Z16" s="243"/>
      <c r="AA16" s="43" t="s">
        <v>16</v>
      </c>
      <c r="AB16" s="44">
        <v>14243</v>
      </c>
      <c r="AC16" s="45">
        <v>8.1603538464182783</v>
      </c>
      <c r="AD16" s="45">
        <v>8.1603538464182783</v>
      </c>
      <c r="AE16" s="46">
        <v>91.899231690338553</v>
      </c>
      <c r="AF16" s="34"/>
      <c r="AG16" s="243"/>
      <c r="AH16" s="43" t="s">
        <v>16</v>
      </c>
      <c r="AI16" s="44">
        <v>255</v>
      </c>
      <c r="AJ16" s="45">
        <v>7.8800988875154507</v>
      </c>
      <c r="AK16" s="45">
        <v>7.8800988875154507</v>
      </c>
      <c r="AL16" s="46">
        <v>91.501854140914716</v>
      </c>
      <c r="AM16" s="34"/>
    </row>
    <row r="17" spans="1:39" ht="16.899999999999999" customHeight="1" thickBot="1">
      <c r="A17" s="236" t="s">
        <v>9</v>
      </c>
      <c r="B17" s="78" t="s">
        <v>2</v>
      </c>
      <c r="C17" s="80">
        <v>25393</v>
      </c>
      <c r="D17" s="79">
        <v>24431</v>
      </c>
      <c r="E17" s="79">
        <v>25311</v>
      </c>
      <c r="F17" s="79">
        <v>23344</v>
      </c>
      <c r="G17" s="79">
        <v>23375</v>
      </c>
      <c r="H17" s="79">
        <v>22711</v>
      </c>
      <c r="I17" s="79">
        <v>21656</v>
      </c>
      <c r="J17" s="79">
        <v>19579</v>
      </c>
      <c r="K17" s="79">
        <v>20011</v>
      </c>
      <c r="L17" s="79">
        <v>20043</v>
      </c>
      <c r="M17" s="79">
        <v>18996</v>
      </c>
      <c r="N17" s="79">
        <v>18632</v>
      </c>
      <c r="O17" s="81">
        <v>17465</v>
      </c>
      <c r="P17" s="82">
        <v>16197</v>
      </c>
      <c r="Q17" s="82">
        <v>16264</v>
      </c>
      <c r="R17" s="82">
        <f>'ISTAT 16 senza IncMort'!J56</f>
        <v>15740</v>
      </c>
      <c r="S17" s="82">
        <f>'Dati 2016-2017 da spss'!K26</f>
        <v>16888</v>
      </c>
      <c r="T17" s="82">
        <f>'Dati 2018 da spss'!C8</f>
        <v>16765</v>
      </c>
      <c r="U17" s="82">
        <f>'dati 2019 da spss'!D8</f>
        <v>16916</v>
      </c>
      <c r="V17" s="83">
        <f>'dati 2020 da spss'!E8</f>
        <v>11667</v>
      </c>
      <c r="W17" s="81">
        <f t="shared" si="0"/>
        <v>391384</v>
      </c>
      <c r="X17" s="35"/>
      <c r="Z17" s="243"/>
      <c r="AA17" s="43" t="s">
        <v>17</v>
      </c>
      <c r="AB17" s="44">
        <v>14139</v>
      </c>
      <c r="AC17" s="45">
        <v>8.1007683096614507</v>
      </c>
      <c r="AD17" s="45">
        <v>8.1007683096614507</v>
      </c>
      <c r="AE17" s="46">
        <v>100</v>
      </c>
      <c r="AF17" s="34"/>
      <c r="AG17" s="243"/>
      <c r="AH17" s="43" t="s">
        <v>17</v>
      </c>
      <c r="AI17" s="44">
        <v>275</v>
      </c>
      <c r="AJ17" s="45">
        <v>8.498145859085291</v>
      </c>
      <c r="AK17" s="45">
        <v>8.498145859085291</v>
      </c>
      <c r="AL17" s="46">
        <v>100</v>
      </c>
      <c r="AM17" s="34"/>
    </row>
    <row r="18" spans="1:39" ht="16.5" thickBot="1">
      <c r="A18" s="237"/>
      <c r="B18" s="78" t="s">
        <v>3</v>
      </c>
      <c r="C18" s="85">
        <v>592</v>
      </c>
      <c r="D18" s="86">
        <v>558</v>
      </c>
      <c r="E18" s="87">
        <v>636</v>
      </c>
      <c r="F18" s="86">
        <v>528</v>
      </c>
      <c r="G18" s="86">
        <v>517</v>
      </c>
      <c r="H18" s="86">
        <v>506</v>
      </c>
      <c r="I18" s="86">
        <v>465</v>
      </c>
      <c r="J18" s="86">
        <v>424</v>
      </c>
      <c r="K18" s="86">
        <v>352</v>
      </c>
      <c r="L18" s="86">
        <v>387</v>
      </c>
      <c r="M18" s="86">
        <v>335</v>
      </c>
      <c r="N18" s="86">
        <v>346</v>
      </c>
      <c r="O18" s="89">
        <v>311</v>
      </c>
      <c r="P18" s="85">
        <v>310</v>
      </c>
      <c r="Q18" s="85">
        <v>285</v>
      </c>
      <c r="R18" s="85">
        <f>'Dati 2016-2017 da spss'!C8</f>
        <v>285</v>
      </c>
      <c r="S18" s="85">
        <f>'Dati 2016-2017 da spss'!C26</f>
        <v>313</v>
      </c>
      <c r="T18" s="85">
        <f>'Dati 2018 da spss'!C26</f>
        <v>274</v>
      </c>
      <c r="U18" s="85">
        <f>'dati 2019 da spss'!D26</f>
        <v>323</v>
      </c>
      <c r="V18" s="88">
        <f>'dati 2020 da spss'!E26</f>
        <v>212</v>
      </c>
      <c r="W18" s="81">
        <f t="shared" si="0"/>
        <v>7959</v>
      </c>
      <c r="X18" s="35"/>
      <c r="Z18" s="244"/>
      <c r="AA18" s="47" t="s">
        <v>19</v>
      </c>
      <c r="AB18" s="48">
        <v>174539</v>
      </c>
      <c r="AC18" s="49">
        <v>100</v>
      </c>
      <c r="AD18" s="49">
        <v>100</v>
      </c>
      <c r="AE18" s="50"/>
      <c r="AF18" s="34"/>
      <c r="AG18" s="244"/>
      <c r="AH18" s="47" t="s">
        <v>19</v>
      </c>
      <c r="AI18" s="51">
        <v>3236</v>
      </c>
      <c r="AJ18" s="49">
        <v>100</v>
      </c>
      <c r="AK18" s="49">
        <v>100</v>
      </c>
      <c r="AL18" s="50"/>
      <c r="AM18" s="34"/>
    </row>
    <row r="19" spans="1:39" ht="16.5" thickBot="1">
      <c r="A19" s="234" t="s">
        <v>10</v>
      </c>
      <c r="B19" s="90" t="s">
        <v>2</v>
      </c>
      <c r="C19" s="91">
        <v>70598</v>
      </c>
      <c r="D19" s="91">
        <v>69617</v>
      </c>
      <c r="E19" s="92">
        <v>71272</v>
      </c>
      <c r="F19" s="91">
        <v>66336</v>
      </c>
      <c r="G19" s="91">
        <v>66554</v>
      </c>
      <c r="H19" s="91">
        <v>64520</v>
      </c>
      <c r="I19" s="91">
        <v>62950</v>
      </c>
      <c r="J19" s="91">
        <v>57455</v>
      </c>
      <c r="K19" s="91">
        <v>58280</v>
      </c>
      <c r="L19" s="91">
        <v>58183</v>
      </c>
      <c r="M19" s="91">
        <v>57469</v>
      </c>
      <c r="N19" s="91">
        <v>50452</v>
      </c>
      <c r="O19" s="84">
        <v>48062</v>
      </c>
      <c r="P19" s="93">
        <v>47450</v>
      </c>
      <c r="Q19" s="93">
        <v>46288</v>
      </c>
      <c r="R19" s="93">
        <f t="shared" ref="R19:T20" si="6">R13+R15+R17</f>
        <v>46662</v>
      </c>
      <c r="S19" s="93">
        <f t="shared" si="6"/>
        <v>47354</v>
      </c>
      <c r="T19" s="93">
        <f t="shared" si="6"/>
        <v>46395</v>
      </c>
      <c r="U19" s="93">
        <f t="shared" ref="U19" si="7">U13+U15+U17</f>
        <v>44809</v>
      </c>
      <c r="V19" s="94">
        <f t="shared" ref="V19" si="8">V13+V15+V17</f>
        <v>21973</v>
      </c>
      <c r="W19" s="84">
        <f t="shared" si="0"/>
        <v>1102679</v>
      </c>
      <c r="X19" s="35"/>
    </row>
    <row r="20" spans="1:39" ht="21.75" thickBot="1">
      <c r="A20" s="235"/>
      <c r="B20" s="90" t="s">
        <v>3</v>
      </c>
      <c r="C20" s="91">
        <v>1594</v>
      </c>
      <c r="D20" s="91">
        <v>1532</v>
      </c>
      <c r="E20" s="92">
        <v>1680</v>
      </c>
      <c r="F20" s="91">
        <v>1469</v>
      </c>
      <c r="G20" s="91">
        <v>1401</v>
      </c>
      <c r="H20" s="91">
        <v>1406</v>
      </c>
      <c r="I20" s="91">
        <v>1296</v>
      </c>
      <c r="J20" s="91">
        <v>1165</v>
      </c>
      <c r="K20" s="91">
        <v>1024</v>
      </c>
      <c r="L20" s="91">
        <v>1020</v>
      </c>
      <c r="M20" s="95">
        <v>991</v>
      </c>
      <c r="N20" s="95">
        <v>917</v>
      </c>
      <c r="O20" s="96">
        <v>814</v>
      </c>
      <c r="P20" s="97">
        <v>811</v>
      </c>
      <c r="Q20" s="97">
        <v>774</v>
      </c>
      <c r="R20" s="93">
        <f t="shared" si="6"/>
        <v>775</v>
      </c>
      <c r="S20" s="93">
        <f t="shared" si="6"/>
        <v>861</v>
      </c>
      <c r="T20" s="93">
        <f t="shared" si="6"/>
        <v>758</v>
      </c>
      <c r="U20" s="93">
        <f t="shared" ref="U20" si="9">U14+U16+U18</f>
        <v>739</v>
      </c>
      <c r="V20" s="94">
        <f t="shared" ref="V20" si="10">V14+V16+V18</f>
        <v>442</v>
      </c>
      <c r="W20" s="84">
        <f t="shared" si="0"/>
        <v>21469</v>
      </c>
      <c r="X20" s="35"/>
    </row>
    <row r="21" spans="1:39" ht="16.5" thickBot="1">
      <c r="A21" s="236" t="s">
        <v>11</v>
      </c>
      <c r="B21" s="78" t="s">
        <v>2</v>
      </c>
      <c r="C21" s="79">
        <v>25523</v>
      </c>
      <c r="D21" s="80">
        <v>25619</v>
      </c>
      <c r="E21" s="79">
        <v>22841</v>
      </c>
      <c r="F21" s="79">
        <v>23654</v>
      </c>
      <c r="G21" s="79">
        <v>23525</v>
      </c>
      <c r="H21" s="79">
        <v>23197</v>
      </c>
      <c r="I21" s="79">
        <v>23145</v>
      </c>
      <c r="J21" s="79">
        <v>21369</v>
      </c>
      <c r="K21" s="79">
        <v>21858</v>
      </c>
      <c r="L21" s="79">
        <v>21456</v>
      </c>
      <c r="M21" s="79">
        <v>19515</v>
      </c>
      <c r="N21" s="79">
        <v>18829</v>
      </c>
      <c r="O21" s="81">
        <v>17801</v>
      </c>
      <c r="P21" s="82">
        <v>16318</v>
      </c>
      <c r="Q21" s="82">
        <v>17448</v>
      </c>
      <c r="R21" s="82">
        <f>'ISTAT 16 senza IncMort'!B86</f>
        <v>16981</v>
      </c>
      <c r="S21" s="82">
        <f>'Dati 2016-2017 da spss'!K27</f>
        <v>16817</v>
      </c>
      <c r="T21" s="82">
        <f>'Dati 2018 da spss'!C9</f>
        <v>16870</v>
      </c>
      <c r="U21" s="82">
        <f>'dati 2019 da spss'!D9</f>
        <v>16481</v>
      </c>
      <c r="V21" s="83">
        <f>'dati 2020 da spss'!E9</f>
        <v>14461</v>
      </c>
      <c r="W21" s="81">
        <f t="shared" si="0"/>
        <v>403708</v>
      </c>
      <c r="X21" s="35"/>
      <c r="Z21" s="245" t="s">
        <v>52</v>
      </c>
      <c r="AA21" s="246"/>
      <c r="AB21" s="246"/>
      <c r="AC21" s="246"/>
      <c r="AD21" s="246"/>
      <c r="AE21" s="246"/>
      <c r="AF21" s="34"/>
      <c r="AG21" s="245" t="s">
        <v>55</v>
      </c>
      <c r="AH21" s="246"/>
      <c r="AI21" s="246"/>
      <c r="AJ21" s="246"/>
      <c r="AK21" s="246"/>
      <c r="AL21" s="246"/>
      <c r="AM21" s="34"/>
    </row>
    <row r="22" spans="1:39" ht="20.45" customHeight="1" thickBot="1">
      <c r="A22" s="237"/>
      <c r="B22" s="78" t="s">
        <v>3</v>
      </c>
      <c r="C22" s="86">
        <v>660</v>
      </c>
      <c r="D22" s="87">
        <v>692</v>
      </c>
      <c r="E22" s="86">
        <v>534</v>
      </c>
      <c r="F22" s="86">
        <v>568</v>
      </c>
      <c r="G22" s="86">
        <v>581</v>
      </c>
      <c r="H22" s="86">
        <v>538</v>
      </c>
      <c r="I22" s="86">
        <v>535</v>
      </c>
      <c r="J22" s="86">
        <v>451</v>
      </c>
      <c r="K22" s="86">
        <v>456</v>
      </c>
      <c r="L22" s="86">
        <v>426</v>
      </c>
      <c r="M22" s="86">
        <v>335</v>
      </c>
      <c r="N22" s="86">
        <v>397</v>
      </c>
      <c r="O22" s="89">
        <v>279</v>
      </c>
      <c r="P22" s="85">
        <v>278</v>
      </c>
      <c r="Q22" s="85">
        <v>365</v>
      </c>
      <c r="R22" s="85">
        <f>'Dati 2016-2017 da spss'!C9</f>
        <v>337</v>
      </c>
      <c r="S22" s="85">
        <f>'Dati 2016-2017 da spss'!C27</f>
        <v>320</v>
      </c>
      <c r="T22" s="85">
        <f>'Dati 2018 da spss'!C27</f>
        <v>337</v>
      </c>
      <c r="U22" s="85">
        <f>'dati 2019 da spss'!D27</f>
        <v>320</v>
      </c>
      <c r="V22" s="88">
        <f>'dati 2020 da spss'!E27</f>
        <v>277</v>
      </c>
      <c r="W22" s="81">
        <f t="shared" si="0"/>
        <v>8686</v>
      </c>
      <c r="X22" s="35"/>
      <c r="Z22" s="247" t="s">
        <v>41</v>
      </c>
      <c r="AA22" s="248"/>
      <c r="AB22" s="36" t="s">
        <v>42</v>
      </c>
      <c r="AC22" s="37" t="s">
        <v>43</v>
      </c>
      <c r="AD22" s="37" t="s">
        <v>44</v>
      </c>
      <c r="AE22" s="38" t="s">
        <v>45</v>
      </c>
      <c r="AF22" s="34"/>
      <c r="AG22" s="247" t="s">
        <v>41</v>
      </c>
      <c r="AH22" s="248"/>
      <c r="AI22" s="36" t="s">
        <v>42</v>
      </c>
      <c r="AJ22" s="37" t="s">
        <v>43</v>
      </c>
      <c r="AK22" s="37" t="s">
        <v>44</v>
      </c>
      <c r="AL22" s="38" t="s">
        <v>45</v>
      </c>
      <c r="AM22" s="34"/>
    </row>
    <row r="23" spans="1:39" ht="16.149999999999999" customHeight="1" thickBot="1">
      <c r="A23" s="236" t="s">
        <v>12</v>
      </c>
      <c r="B23" s="78" t="s">
        <v>2</v>
      </c>
      <c r="C23" s="80">
        <v>20388</v>
      </c>
      <c r="D23" s="79">
        <v>20306</v>
      </c>
      <c r="E23" s="79">
        <v>17717</v>
      </c>
      <c r="F23" s="79">
        <v>18240</v>
      </c>
      <c r="G23" s="79">
        <v>18568</v>
      </c>
      <c r="H23" s="79">
        <v>18087</v>
      </c>
      <c r="I23" s="79">
        <v>16852</v>
      </c>
      <c r="J23" s="79">
        <v>17039</v>
      </c>
      <c r="K23" s="79">
        <v>17010</v>
      </c>
      <c r="L23" s="79">
        <v>16372</v>
      </c>
      <c r="M23" s="79">
        <v>16768</v>
      </c>
      <c r="N23" s="79">
        <v>15964</v>
      </c>
      <c r="O23" s="81">
        <v>14600</v>
      </c>
      <c r="P23" s="82">
        <v>13708</v>
      </c>
      <c r="Q23" s="82">
        <v>13641</v>
      </c>
      <c r="R23" s="82">
        <f>'ISTAT 16 senza IncMort'!F86</f>
        <v>13968</v>
      </c>
      <c r="S23" s="82">
        <f>'Dati 2016-2017 da spss'!K28</f>
        <v>14195</v>
      </c>
      <c r="T23" s="82">
        <f>'Dati 2018 da spss'!C10</f>
        <v>13427</v>
      </c>
      <c r="U23" s="82">
        <f>'dati 2019 da spss'!D10</f>
        <v>13669</v>
      </c>
      <c r="V23" s="83">
        <f>'dati 2020 da spss'!E10</f>
        <v>12661</v>
      </c>
      <c r="W23" s="81">
        <f t="shared" si="0"/>
        <v>323180</v>
      </c>
      <c r="X23" s="35"/>
      <c r="Z23" s="242" t="s">
        <v>46</v>
      </c>
      <c r="AA23" s="39" t="s">
        <v>48</v>
      </c>
      <c r="AB23" s="40">
        <v>37940</v>
      </c>
      <c r="AC23" s="41">
        <v>21.737262159173593</v>
      </c>
      <c r="AD23" s="41">
        <v>21.737262159173593</v>
      </c>
      <c r="AE23" s="42">
        <v>21.737262159173593</v>
      </c>
      <c r="AF23" s="34"/>
      <c r="AG23" s="242" t="s">
        <v>46</v>
      </c>
      <c r="AH23" s="39" t="s">
        <v>48</v>
      </c>
      <c r="AI23" s="40">
        <v>678</v>
      </c>
      <c r="AJ23" s="41">
        <v>20.951792336217551</v>
      </c>
      <c r="AK23" s="41">
        <v>20.951792336217551</v>
      </c>
      <c r="AL23" s="42">
        <v>20.951792336217551</v>
      </c>
      <c r="AM23" s="34"/>
    </row>
    <row r="24" spans="1:39" ht="16.899999999999999" customHeight="1" thickBot="1">
      <c r="A24" s="237"/>
      <c r="B24" s="78" t="s">
        <v>3</v>
      </c>
      <c r="C24" s="87">
        <v>608</v>
      </c>
      <c r="D24" s="86">
        <v>571</v>
      </c>
      <c r="E24" s="86">
        <v>489</v>
      </c>
      <c r="F24" s="86">
        <v>520</v>
      </c>
      <c r="G24" s="86">
        <v>507</v>
      </c>
      <c r="H24" s="86">
        <v>446</v>
      </c>
      <c r="I24" s="86">
        <v>441</v>
      </c>
      <c r="J24" s="86">
        <v>404</v>
      </c>
      <c r="K24" s="86">
        <v>390</v>
      </c>
      <c r="L24" s="86">
        <v>354</v>
      </c>
      <c r="M24" s="86">
        <v>354</v>
      </c>
      <c r="N24" s="86">
        <v>357</v>
      </c>
      <c r="O24" s="89">
        <v>321</v>
      </c>
      <c r="P24" s="85">
        <v>304</v>
      </c>
      <c r="Q24" s="85">
        <v>320</v>
      </c>
      <c r="R24" s="85">
        <f>'Dati 2016-2017 da spss'!C10</f>
        <v>319</v>
      </c>
      <c r="S24" s="85">
        <f>'Dati 2016-2017 da spss'!C28</f>
        <v>307</v>
      </c>
      <c r="T24" s="85">
        <f>'Dati 2018 da spss'!C28</f>
        <v>284</v>
      </c>
      <c r="U24" s="85">
        <f>'dati 2019 da spss'!D28</f>
        <v>277</v>
      </c>
      <c r="V24" s="88">
        <f>'dati 2020 da spss'!E28</f>
        <v>246</v>
      </c>
      <c r="W24" s="81">
        <f t="shared" si="0"/>
        <v>7819</v>
      </c>
      <c r="X24" s="35"/>
      <c r="Z24" s="243"/>
      <c r="AA24" s="43" t="s">
        <v>49</v>
      </c>
      <c r="AB24" s="44">
        <v>46288</v>
      </c>
      <c r="AC24" s="45">
        <v>26.520147359615901</v>
      </c>
      <c r="AD24" s="45">
        <v>26.520147359615901</v>
      </c>
      <c r="AE24" s="46">
        <v>48.257409518789494</v>
      </c>
      <c r="AF24" s="34"/>
      <c r="AG24" s="243"/>
      <c r="AH24" s="43" t="s">
        <v>49</v>
      </c>
      <c r="AI24" s="44">
        <v>774</v>
      </c>
      <c r="AJ24" s="45">
        <v>23.918417799752781</v>
      </c>
      <c r="AK24" s="45">
        <v>23.918417799752781</v>
      </c>
      <c r="AL24" s="46">
        <v>44.870210135970332</v>
      </c>
      <c r="AM24" s="34"/>
    </row>
    <row r="25" spans="1:39" ht="16.149999999999999" customHeight="1" thickBot="1">
      <c r="A25" s="236" t="s">
        <v>13</v>
      </c>
      <c r="B25" s="78" t="s">
        <v>2</v>
      </c>
      <c r="C25" s="79">
        <v>22216</v>
      </c>
      <c r="D25" s="80">
        <v>22511</v>
      </c>
      <c r="E25" s="79">
        <v>20669</v>
      </c>
      <c r="F25" s="79">
        <v>20736</v>
      </c>
      <c r="G25" s="79">
        <v>20119</v>
      </c>
      <c r="H25" s="79">
        <v>20469</v>
      </c>
      <c r="I25" s="79">
        <v>19612</v>
      </c>
      <c r="J25" s="79">
        <v>18313</v>
      </c>
      <c r="K25" s="79">
        <v>18545</v>
      </c>
      <c r="L25" s="79">
        <v>18208</v>
      </c>
      <c r="M25" s="79">
        <v>18655</v>
      </c>
      <c r="N25" s="98">
        <v>15487</v>
      </c>
      <c r="O25" s="82">
        <v>16342</v>
      </c>
      <c r="P25" s="82">
        <v>15344</v>
      </c>
      <c r="Q25" s="82">
        <v>15266</v>
      </c>
      <c r="R25" s="82">
        <f>'ISTAT 16 senza IncMort'!J86</f>
        <v>15226</v>
      </c>
      <c r="S25" s="82">
        <f>'Dati 2016-2017 da spss'!K29</f>
        <v>14513</v>
      </c>
      <c r="T25" s="82">
        <f>'Dati 2018 da spss'!C11</f>
        <v>15516</v>
      </c>
      <c r="U25" s="82">
        <f>'dati 2019 da spss'!D11</f>
        <v>15036</v>
      </c>
      <c r="V25" s="83">
        <f>'dati 2020 da spss'!E11</f>
        <v>13478</v>
      </c>
      <c r="W25" s="81">
        <f t="shared" si="0"/>
        <v>356261</v>
      </c>
      <c r="X25" s="35"/>
      <c r="Z25" s="243"/>
      <c r="AA25" s="43" t="s">
        <v>50</v>
      </c>
      <c r="AB25" s="44">
        <v>46355</v>
      </c>
      <c r="AC25" s="45">
        <v>26.558534195795783</v>
      </c>
      <c r="AD25" s="45">
        <v>26.558534195795783</v>
      </c>
      <c r="AE25" s="46">
        <v>74.815943714585273</v>
      </c>
      <c r="AF25" s="34"/>
      <c r="AG25" s="243"/>
      <c r="AH25" s="43" t="s">
        <v>50</v>
      </c>
      <c r="AI25" s="44">
        <v>983</v>
      </c>
      <c r="AJ25" s="45">
        <v>30.377008652657601</v>
      </c>
      <c r="AK25" s="45">
        <v>30.377008652657601</v>
      </c>
      <c r="AL25" s="46">
        <v>75.247218788627933</v>
      </c>
      <c r="AM25" s="34"/>
    </row>
    <row r="26" spans="1:39" ht="17.45" customHeight="1" thickBot="1">
      <c r="A26" s="237"/>
      <c r="B26" s="78" t="s">
        <v>3</v>
      </c>
      <c r="C26" s="87">
        <v>587</v>
      </c>
      <c r="D26" s="86">
        <v>525</v>
      </c>
      <c r="E26" s="86">
        <v>472</v>
      </c>
      <c r="F26" s="86">
        <v>460</v>
      </c>
      <c r="G26" s="86">
        <v>406</v>
      </c>
      <c r="H26" s="86">
        <v>441</v>
      </c>
      <c r="I26" s="86">
        <v>405</v>
      </c>
      <c r="J26" s="86">
        <v>329</v>
      </c>
      <c r="K26" s="86">
        <v>335</v>
      </c>
      <c r="L26" s="86">
        <v>332</v>
      </c>
      <c r="M26" s="86">
        <v>334</v>
      </c>
      <c r="N26" s="86">
        <v>315</v>
      </c>
      <c r="O26" s="89">
        <v>305</v>
      </c>
      <c r="P26" s="85">
        <v>267</v>
      </c>
      <c r="Q26" s="85">
        <v>298</v>
      </c>
      <c r="R26" s="85">
        <f>'Dati 2016-2017 da spss'!C11</f>
        <v>285</v>
      </c>
      <c r="S26" s="85">
        <f>'Dati 2016-2017 da spss'!C29</f>
        <v>275</v>
      </c>
      <c r="T26" s="85">
        <f>'Dati 2018 da spss'!C29</f>
        <v>303</v>
      </c>
      <c r="U26" s="85">
        <f>'dati 2019 da spss'!D29</f>
        <v>242</v>
      </c>
      <c r="V26" s="88">
        <f>'dati 2020 da spss'!E29</f>
        <v>228</v>
      </c>
      <c r="W26" s="81">
        <f t="shared" si="0"/>
        <v>7144</v>
      </c>
      <c r="X26" s="35"/>
      <c r="Z26" s="243"/>
      <c r="AA26" s="43" t="s">
        <v>51</v>
      </c>
      <c r="AB26" s="44">
        <v>43956</v>
      </c>
      <c r="AC26" s="45">
        <v>25.184056285414719</v>
      </c>
      <c r="AD26" s="45">
        <v>25.184056285414719</v>
      </c>
      <c r="AE26" s="46">
        <v>100</v>
      </c>
      <c r="AF26" s="34"/>
      <c r="AG26" s="243"/>
      <c r="AH26" s="43" t="s">
        <v>51</v>
      </c>
      <c r="AI26" s="44">
        <v>801</v>
      </c>
      <c r="AJ26" s="45">
        <v>24.752781211372064</v>
      </c>
      <c r="AK26" s="45">
        <v>24.752781211372064</v>
      </c>
      <c r="AL26" s="46">
        <v>100</v>
      </c>
      <c r="AM26" s="34"/>
    </row>
    <row r="27" spans="1:39" ht="16.5" thickBot="1">
      <c r="A27" s="234" t="s">
        <v>14</v>
      </c>
      <c r="B27" s="90" t="s">
        <v>2</v>
      </c>
      <c r="C27" s="91">
        <v>68127</v>
      </c>
      <c r="D27" s="92">
        <v>68436</v>
      </c>
      <c r="E27" s="91">
        <v>61227</v>
      </c>
      <c r="F27" s="91">
        <v>62630</v>
      </c>
      <c r="G27" s="91">
        <v>62212</v>
      </c>
      <c r="H27" s="91">
        <v>61753</v>
      </c>
      <c r="I27" s="91">
        <v>59609</v>
      </c>
      <c r="J27" s="91">
        <v>56721</v>
      </c>
      <c r="K27" s="91">
        <v>57413</v>
      </c>
      <c r="L27" s="91">
        <v>56036</v>
      </c>
      <c r="M27" s="91">
        <v>54938</v>
      </c>
      <c r="N27" s="91">
        <v>50280</v>
      </c>
      <c r="O27" s="84">
        <v>48743</v>
      </c>
      <c r="P27" s="93">
        <v>45370</v>
      </c>
      <c r="Q27" s="93">
        <v>46355</v>
      </c>
      <c r="R27" s="93">
        <f t="shared" ref="R27:T28" si="11">R21+R23+R25</f>
        <v>46175</v>
      </c>
      <c r="S27" s="93">
        <f t="shared" si="11"/>
        <v>45525</v>
      </c>
      <c r="T27" s="93">
        <f t="shared" si="11"/>
        <v>45813</v>
      </c>
      <c r="U27" s="94">
        <f t="shared" ref="U27" si="12">U21+U23+U25</f>
        <v>45186</v>
      </c>
      <c r="V27" s="94">
        <f t="shared" ref="V27" si="13">V21+V23+V25</f>
        <v>40600</v>
      </c>
      <c r="W27" s="81">
        <f t="shared" si="0"/>
        <v>1083149</v>
      </c>
      <c r="X27" s="35"/>
      <c r="Z27" s="244"/>
      <c r="AA27" s="47" t="s">
        <v>19</v>
      </c>
      <c r="AB27" s="51">
        <v>174539</v>
      </c>
      <c r="AC27" s="49">
        <v>100</v>
      </c>
      <c r="AD27" s="49">
        <v>100</v>
      </c>
      <c r="AE27" s="50"/>
      <c r="AF27" s="34"/>
      <c r="AG27" s="244"/>
      <c r="AH27" s="47" t="s">
        <v>19</v>
      </c>
      <c r="AI27" s="51">
        <v>3236</v>
      </c>
      <c r="AJ27" s="49">
        <v>100</v>
      </c>
      <c r="AK27" s="49">
        <v>100</v>
      </c>
      <c r="AL27" s="50"/>
      <c r="AM27" s="34"/>
    </row>
    <row r="28" spans="1:39" ht="21.75" thickBot="1">
      <c r="A28" s="235"/>
      <c r="B28" s="90" t="s">
        <v>3</v>
      </c>
      <c r="C28" s="92">
        <v>1855</v>
      </c>
      <c r="D28" s="91">
        <v>1788</v>
      </c>
      <c r="E28" s="91">
        <v>1495</v>
      </c>
      <c r="F28" s="91">
        <v>1548</v>
      </c>
      <c r="G28" s="91">
        <v>1494</v>
      </c>
      <c r="H28" s="91">
        <v>1425</v>
      </c>
      <c r="I28" s="91">
        <v>1381</v>
      </c>
      <c r="J28" s="91">
        <v>1184</v>
      </c>
      <c r="K28" s="91">
        <v>1181</v>
      </c>
      <c r="L28" s="91">
        <v>1112</v>
      </c>
      <c r="M28" s="91">
        <v>1023</v>
      </c>
      <c r="N28" s="91">
        <v>1069</v>
      </c>
      <c r="O28" s="96">
        <v>905</v>
      </c>
      <c r="P28" s="97">
        <v>849</v>
      </c>
      <c r="Q28" s="97">
        <v>983</v>
      </c>
      <c r="R28" s="93">
        <f t="shared" si="11"/>
        <v>941</v>
      </c>
      <c r="S28" s="93">
        <f t="shared" si="11"/>
        <v>902</v>
      </c>
      <c r="T28" s="93">
        <f t="shared" si="11"/>
        <v>924</v>
      </c>
      <c r="U28" s="93">
        <f t="shared" ref="U28" si="14">U22+U24+U26</f>
        <v>839</v>
      </c>
      <c r="V28" s="94">
        <f t="shared" ref="V28" si="15">V22+V24+V26</f>
        <v>751</v>
      </c>
      <c r="W28" s="81">
        <f t="shared" si="0"/>
        <v>23649</v>
      </c>
      <c r="X28" s="35"/>
    </row>
    <row r="29" spans="1:39" ht="16.5" thickBot="1">
      <c r="A29" s="236" t="s">
        <v>15</v>
      </c>
      <c r="B29" s="78" t="s">
        <v>2</v>
      </c>
      <c r="C29" s="79">
        <v>23171</v>
      </c>
      <c r="D29" s="80">
        <v>23515</v>
      </c>
      <c r="E29" s="79">
        <v>21754</v>
      </c>
      <c r="F29" s="79">
        <v>20773</v>
      </c>
      <c r="G29" s="79">
        <v>20597</v>
      </c>
      <c r="H29" s="79">
        <v>21364</v>
      </c>
      <c r="I29" s="79">
        <v>20163</v>
      </c>
      <c r="J29" s="79">
        <v>19711</v>
      </c>
      <c r="K29" s="79">
        <v>19292</v>
      </c>
      <c r="L29" s="79">
        <v>18892</v>
      </c>
      <c r="M29" s="79">
        <v>18307</v>
      </c>
      <c r="N29" s="79">
        <v>16883</v>
      </c>
      <c r="O29" s="81">
        <v>15772</v>
      </c>
      <c r="P29" s="82">
        <v>15697</v>
      </c>
      <c r="Q29" s="82">
        <v>15574</v>
      </c>
      <c r="R29" s="82">
        <f>'ISTAT 16 senza IncMort'!B114</f>
        <v>15563</v>
      </c>
      <c r="S29" s="82">
        <f>'Dati 2016-2017 da spss'!K30</f>
        <v>15826</v>
      </c>
      <c r="T29" s="82">
        <f>'Dati 2018 da spss'!C12</f>
        <v>15750</v>
      </c>
      <c r="U29" s="82">
        <f>'dati 2019 da spss'!D12</f>
        <v>15602</v>
      </c>
      <c r="V29" s="83">
        <f>'dati 2020 da spss'!E12</f>
        <v>11928</v>
      </c>
      <c r="W29" s="81">
        <f t="shared" si="0"/>
        <v>366134</v>
      </c>
      <c r="X29" s="35"/>
    </row>
    <row r="30" spans="1:39" ht="16.5" thickBot="1">
      <c r="A30" s="237"/>
      <c r="B30" s="78" t="s">
        <v>3</v>
      </c>
      <c r="C30" s="86">
        <v>542</v>
      </c>
      <c r="D30" s="87">
        <v>543</v>
      </c>
      <c r="E30" s="86">
        <v>514</v>
      </c>
      <c r="F30" s="86">
        <v>439</v>
      </c>
      <c r="G30" s="86">
        <v>428</v>
      </c>
      <c r="H30" s="86">
        <v>463</v>
      </c>
      <c r="I30" s="86">
        <v>350</v>
      </c>
      <c r="J30" s="86">
        <v>345</v>
      </c>
      <c r="K30" s="86">
        <v>364</v>
      </c>
      <c r="L30" s="86">
        <v>311</v>
      </c>
      <c r="M30" s="86">
        <v>296</v>
      </c>
      <c r="N30" s="86">
        <v>329</v>
      </c>
      <c r="O30" s="85">
        <v>272</v>
      </c>
      <c r="P30" s="89">
        <v>301</v>
      </c>
      <c r="Q30" s="85">
        <v>271</v>
      </c>
      <c r="R30" s="85">
        <f>'Dati 2016-2017 da spss'!C12</f>
        <v>264</v>
      </c>
      <c r="S30" s="85">
        <f>'Dati 2016-2017 da spss'!C30</f>
        <v>272</v>
      </c>
      <c r="T30" s="85">
        <f>'Dati 2018 da spss'!C30</f>
        <v>270</v>
      </c>
      <c r="U30" s="85">
        <f>'dati 2019 da spss'!D30</f>
        <v>251</v>
      </c>
      <c r="V30" s="88">
        <f>'dati 2020 da spss'!E30</f>
        <v>244</v>
      </c>
      <c r="W30" s="81">
        <f t="shared" si="0"/>
        <v>7069</v>
      </c>
      <c r="X30" s="35"/>
    </row>
    <row r="31" spans="1:39" ht="16.5" thickBot="1">
      <c r="A31" s="236" t="s">
        <v>16</v>
      </c>
      <c r="B31" s="78" t="s">
        <v>2</v>
      </c>
      <c r="C31" s="79">
        <v>22596</v>
      </c>
      <c r="D31" s="80">
        <v>22725</v>
      </c>
      <c r="E31" s="79">
        <v>19729</v>
      </c>
      <c r="F31" s="79">
        <v>19941</v>
      </c>
      <c r="G31" s="79">
        <v>20387</v>
      </c>
      <c r="H31" s="79">
        <v>20145</v>
      </c>
      <c r="I31" s="79">
        <v>18026</v>
      </c>
      <c r="J31" s="79">
        <v>17653</v>
      </c>
      <c r="K31" s="79">
        <v>17494</v>
      </c>
      <c r="L31" s="79">
        <v>17427</v>
      </c>
      <c r="M31" s="79">
        <v>15815</v>
      </c>
      <c r="N31" s="79">
        <v>15321</v>
      </c>
      <c r="O31" s="81">
        <v>15147</v>
      </c>
      <c r="P31" s="82">
        <v>14634</v>
      </c>
      <c r="Q31" s="82">
        <v>14243</v>
      </c>
      <c r="R31" s="82">
        <f>'ISTAT 16 senza IncMort'!F114</f>
        <v>14543</v>
      </c>
      <c r="S31" s="82">
        <f>'Dati 2016-2017 da spss'!K31</f>
        <v>14577</v>
      </c>
      <c r="T31" s="82">
        <f>'Dati 2018 da spss'!C13</f>
        <v>13968</v>
      </c>
      <c r="U31" s="82">
        <f>'dati 2019 da spss'!D13</f>
        <v>14180</v>
      </c>
      <c r="V31" s="83">
        <f>'dati 2020 da spss'!E13</f>
        <v>7607</v>
      </c>
      <c r="W31" s="81">
        <f t="shared" si="0"/>
        <v>336158</v>
      </c>
      <c r="X31" s="35"/>
    </row>
    <row r="32" spans="1:39" ht="16.5" thickBot="1">
      <c r="A32" s="237"/>
      <c r="B32" s="78" t="s">
        <v>3</v>
      </c>
      <c r="C32" s="86">
        <v>515</v>
      </c>
      <c r="D32" s="87">
        <v>538</v>
      </c>
      <c r="E32" s="86">
        <v>427</v>
      </c>
      <c r="F32" s="86">
        <v>507</v>
      </c>
      <c r="G32" s="86">
        <v>390</v>
      </c>
      <c r="H32" s="86">
        <v>408</v>
      </c>
      <c r="I32" s="86">
        <v>331</v>
      </c>
      <c r="J32" s="86">
        <v>323</v>
      </c>
      <c r="K32" s="86">
        <v>314</v>
      </c>
      <c r="L32" s="86">
        <v>270</v>
      </c>
      <c r="M32" s="86">
        <v>259</v>
      </c>
      <c r="N32" s="99">
        <v>255</v>
      </c>
      <c r="O32" s="89">
        <v>264</v>
      </c>
      <c r="P32" s="85">
        <v>255</v>
      </c>
      <c r="Q32" s="85">
        <v>255</v>
      </c>
      <c r="R32" s="86">
        <f>'Dati 2016-2017 da spss'!C13</f>
        <v>249</v>
      </c>
      <c r="S32" s="85">
        <f>'Dati 2016-2017 da spss'!C31</f>
        <v>248</v>
      </c>
      <c r="T32" s="85">
        <f>'Dati 2018 da spss'!C31</f>
        <v>246</v>
      </c>
      <c r="U32" s="85">
        <f>'dati 2019 da spss'!D31</f>
        <v>210</v>
      </c>
      <c r="V32" s="88">
        <f>'dati 2020 da spss'!E31</f>
        <v>150</v>
      </c>
      <c r="W32" s="81">
        <f t="shared" si="0"/>
        <v>6414</v>
      </c>
      <c r="X32" s="35"/>
    </row>
    <row r="33" spans="1:40" ht="16.5" thickBot="1">
      <c r="A33" s="236" t="s">
        <v>17</v>
      </c>
      <c r="B33" s="78" t="s">
        <v>2</v>
      </c>
      <c r="C33" s="79">
        <v>20448</v>
      </c>
      <c r="D33" s="80">
        <v>22031</v>
      </c>
      <c r="E33" s="79">
        <v>19876</v>
      </c>
      <c r="F33" s="79">
        <v>19563</v>
      </c>
      <c r="G33" s="79">
        <v>19401</v>
      </c>
      <c r="H33" s="79">
        <v>19232</v>
      </c>
      <c r="I33" s="79">
        <v>17217</v>
      </c>
      <c r="J33" s="79">
        <v>16105</v>
      </c>
      <c r="K33" s="79">
        <v>16444</v>
      </c>
      <c r="L33" s="79">
        <v>15649</v>
      </c>
      <c r="M33" s="79">
        <v>15412</v>
      </c>
      <c r="N33" s="79">
        <v>14287</v>
      </c>
      <c r="O33" s="81">
        <v>14543</v>
      </c>
      <c r="P33" s="82">
        <v>13800</v>
      </c>
      <c r="Q33" s="82">
        <v>14139</v>
      </c>
      <c r="R33" s="82">
        <f>'ISTAT 16 senza IncMort'!J114</f>
        <v>13637</v>
      </c>
      <c r="S33" s="82">
        <f>'Dati 2016-2017 da spss'!K32</f>
        <v>13532</v>
      </c>
      <c r="T33" s="82">
        <f>'Dati 2018 da spss'!C14</f>
        <v>13930</v>
      </c>
      <c r="U33" s="82">
        <f>'dati 2019 da spss'!D14</f>
        <v>13586</v>
      </c>
      <c r="V33" s="83">
        <f>'dati 2020 da spss'!E14</f>
        <v>8586</v>
      </c>
      <c r="W33" s="81">
        <f t="shared" si="0"/>
        <v>321418</v>
      </c>
      <c r="X33" s="35"/>
    </row>
    <row r="34" spans="1:40" ht="16.5" thickBot="1">
      <c r="A34" s="237"/>
      <c r="B34" s="78" t="s">
        <v>3</v>
      </c>
      <c r="C34" s="86">
        <v>563</v>
      </c>
      <c r="D34" s="87">
        <v>629</v>
      </c>
      <c r="E34" s="86">
        <v>472</v>
      </c>
      <c r="F34" s="86">
        <v>452</v>
      </c>
      <c r="G34" s="86">
        <v>432</v>
      </c>
      <c r="H34" s="86">
        <v>452</v>
      </c>
      <c r="I34" s="86">
        <v>325</v>
      </c>
      <c r="J34" s="86">
        <v>331</v>
      </c>
      <c r="K34" s="86">
        <v>285</v>
      </c>
      <c r="L34" s="86">
        <v>329</v>
      </c>
      <c r="M34" s="86">
        <v>291</v>
      </c>
      <c r="N34" s="86">
        <v>269</v>
      </c>
      <c r="O34" s="85">
        <v>252</v>
      </c>
      <c r="P34" s="89">
        <v>288</v>
      </c>
      <c r="Q34" s="89">
        <v>275</v>
      </c>
      <c r="R34" s="88">
        <f>'Dati 2016-2017 da spss'!C14</f>
        <v>220</v>
      </c>
      <c r="S34" s="85">
        <f>'Dati 2016-2017 da spss'!C32</f>
        <v>250</v>
      </c>
      <c r="T34" s="85">
        <f>'Dati 2018 da spss'!C32</f>
        <v>248</v>
      </c>
      <c r="U34" s="85">
        <f>'dati 2019 da spss'!D32</f>
        <v>243</v>
      </c>
      <c r="V34" s="85">
        <f>'dati 2020 da spss'!E32</f>
        <v>173</v>
      </c>
      <c r="W34" s="81">
        <f t="shared" si="0"/>
        <v>6779</v>
      </c>
      <c r="X34" s="35"/>
    </row>
    <row r="35" spans="1:40" ht="16.5" thickBot="1">
      <c r="A35" s="234" t="s">
        <v>18</v>
      </c>
      <c r="B35" s="90" t="s">
        <v>2</v>
      </c>
      <c r="C35" s="91">
        <v>66215</v>
      </c>
      <c r="D35" s="92">
        <v>68271</v>
      </c>
      <c r="E35" s="91">
        <v>61359</v>
      </c>
      <c r="F35" s="91">
        <v>60277</v>
      </c>
      <c r="G35" s="91">
        <v>60385</v>
      </c>
      <c r="H35" s="91">
        <v>60741</v>
      </c>
      <c r="I35" s="91">
        <v>55406</v>
      </c>
      <c r="J35" s="91">
        <v>53469</v>
      </c>
      <c r="K35" s="91">
        <v>53230</v>
      </c>
      <c r="L35" s="91">
        <v>51968</v>
      </c>
      <c r="M35" s="91">
        <v>49534</v>
      </c>
      <c r="N35" s="91">
        <v>46491</v>
      </c>
      <c r="O35" s="84">
        <v>45462</v>
      </c>
      <c r="P35" s="93">
        <v>44131</v>
      </c>
      <c r="Q35" s="93">
        <v>43956</v>
      </c>
      <c r="R35" s="93">
        <f t="shared" ref="R35:T36" si="16">R29+R31+R33</f>
        <v>43743</v>
      </c>
      <c r="S35" s="93">
        <f t="shared" si="16"/>
        <v>43935</v>
      </c>
      <c r="T35" s="93">
        <f t="shared" si="16"/>
        <v>43648</v>
      </c>
      <c r="U35" s="93">
        <f t="shared" ref="U35" si="17">U29+U31+U33</f>
        <v>43368</v>
      </c>
      <c r="V35" s="94">
        <f t="shared" ref="V35" si="18">V29+V31+V33</f>
        <v>28121</v>
      </c>
      <c r="W35" s="84">
        <f t="shared" si="0"/>
        <v>1023710</v>
      </c>
      <c r="X35" s="35"/>
    </row>
    <row r="36" spans="1:40" ht="21.75" thickBot="1">
      <c r="A36" s="235"/>
      <c r="B36" s="90" t="s">
        <v>3</v>
      </c>
      <c r="C36" s="91">
        <v>1620</v>
      </c>
      <c r="D36" s="92">
        <v>1710</v>
      </c>
      <c r="E36" s="91">
        <v>1413</v>
      </c>
      <c r="F36" s="91">
        <v>1398</v>
      </c>
      <c r="G36" s="91">
        <v>1250</v>
      </c>
      <c r="H36" s="91">
        <v>1323</v>
      </c>
      <c r="I36" s="91">
        <v>1006</v>
      </c>
      <c r="J36" s="95">
        <v>999</v>
      </c>
      <c r="K36" s="95">
        <v>963</v>
      </c>
      <c r="L36" s="95">
        <v>910</v>
      </c>
      <c r="M36" s="95">
        <v>846</v>
      </c>
      <c r="N36" s="95">
        <v>853</v>
      </c>
      <c r="O36" s="97">
        <v>788</v>
      </c>
      <c r="P36" s="96">
        <v>844</v>
      </c>
      <c r="Q36" s="96">
        <v>801</v>
      </c>
      <c r="R36" s="93">
        <f t="shared" si="16"/>
        <v>733</v>
      </c>
      <c r="S36" s="93">
        <f t="shared" si="16"/>
        <v>770</v>
      </c>
      <c r="T36" s="93">
        <f t="shared" si="16"/>
        <v>764</v>
      </c>
      <c r="U36" s="93">
        <f t="shared" ref="U36" si="19">U30+U32+U34</f>
        <v>704</v>
      </c>
      <c r="V36" s="94">
        <f t="shared" ref="V36" si="20">V30+V32+V34</f>
        <v>567</v>
      </c>
      <c r="W36" s="84">
        <f t="shared" si="0"/>
        <v>20262</v>
      </c>
      <c r="X36" s="35"/>
    </row>
    <row r="37" spans="1:40" ht="16.5" thickBot="1">
      <c r="A37" s="240" t="s">
        <v>19</v>
      </c>
      <c r="B37" s="90" t="s">
        <v>2</v>
      </c>
      <c r="C37" s="91">
        <v>263100</v>
      </c>
      <c r="D37" s="92">
        <v>265402</v>
      </c>
      <c r="E37" s="91">
        <v>252271</v>
      </c>
      <c r="F37" s="91">
        <v>243490</v>
      </c>
      <c r="G37" s="91">
        <v>240011</v>
      </c>
      <c r="H37" s="91">
        <v>238124</v>
      </c>
      <c r="I37" s="91">
        <v>230871</v>
      </c>
      <c r="J37" s="91">
        <v>218963</v>
      </c>
      <c r="K37" s="91">
        <v>215405</v>
      </c>
      <c r="L37" s="91">
        <v>212997</v>
      </c>
      <c r="M37" s="91">
        <v>205638</v>
      </c>
      <c r="N37" s="91">
        <v>188228</v>
      </c>
      <c r="O37" s="91">
        <v>181660</v>
      </c>
      <c r="P37" s="93">
        <v>177031</v>
      </c>
      <c r="Q37" s="93">
        <v>174539</v>
      </c>
      <c r="R37" s="93">
        <f t="shared" ref="R37:T38" si="21">R11+R19+R27+R35</f>
        <v>175791</v>
      </c>
      <c r="S37" s="93">
        <f t="shared" si="21"/>
        <v>174933</v>
      </c>
      <c r="T37" s="93">
        <f t="shared" si="21"/>
        <v>172553</v>
      </c>
      <c r="U37" s="93">
        <f t="shared" ref="U37" si="22">U11+U19+U27+U35</f>
        <v>172183</v>
      </c>
      <c r="V37" s="94">
        <f t="shared" ref="V37" si="23">V11+V19+V27+V35</f>
        <v>118298</v>
      </c>
      <c r="W37" s="152">
        <f t="shared" si="0"/>
        <v>4121488</v>
      </c>
      <c r="X37" s="52"/>
      <c r="AN37" s="53">
        <f>W11+W19+W27+W35</f>
        <v>4121488</v>
      </c>
    </row>
    <row r="38" spans="1:40" ht="21.75" thickBot="1">
      <c r="A38" s="241"/>
      <c r="B38" s="90" t="s">
        <v>3</v>
      </c>
      <c r="C38" s="92">
        <v>6455</v>
      </c>
      <c r="D38" s="91">
        <v>6332</v>
      </c>
      <c r="E38" s="91">
        <v>5929</v>
      </c>
      <c r="F38" s="91">
        <v>5548</v>
      </c>
      <c r="G38" s="91">
        <v>5271</v>
      </c>
      <c r="H38" s="91">
        <v>5178</v>
      </c>
      <c r="I38" s="91">
        <v>4718</v>
      </c>
      <c r="J38" s="91">
        <v>4364</v>
      </c>
      <c r="K38" s="91">
        <v>3973</v>
      </c>
      <c r="L38" s="91">
        <v>3871</v>
      </c>
      <c r="M38" s="91">
        <v>3616</v>
      </c>
      <c r="N38" s="91">
        <v>3515</v>
      </c>
      <c r="O38" s="93">
        <v>3161</v>
      </c>
      <c r="P38" s="84">
        <v>3175</v>
      </c>
      <c r="Q38" s="84">
        <v>3236</v>
      </c>
      <c r="R38" s="93">
        <f t="shared" si="21"/>
        <v>3105</v>
      </c>
      <c r="S38" s="93">
        <f t="shared" si="21"/>
        <v>3178</v>
      </c>
      <c r="T38" s="93">
        <f t="shared" si="21"/>
        <v>3086</v>
      </c>
      <c r="U38" s="93">
        <f t="shared" ref="U38" si="24">U12+U20+U28+U36</f>
        <v>2982</v>
      </c>
      <c r="V38" s="94">
        <f t="shared" ref="V38" si="25">V12+V20+V28+V36</f>
        <v>2275</v>
      </c>
      <c r="W38" s="152">
        <f t="shared" si="0"/>
        <v>82968</v>
      </c>
      <c r="X38" s="52"/>
      <c r="AN38" s="53">
        <f>W12+W20+W28+W36</f>
        <v>82968</v>
      </c>
    </row>
  </sheetData>
  <mergeCells count="32">
    <mergeCell ref="AG23:AG27"/>
    <mergeCell ref="Z21:AE21"/>
    <mergeCell ref="Z22:AA22"/>
    <mergeCell ref="Z23:Z27"/>
    <mergeCell ref="Z4:AE4"/>
    <mergeCell ref="Z5:AA5"/>
    <mergeCell ref="Z6:Z18"/>
    <mergeCell ref="AG4:AL4"/>
    <mergeCell ref="AG5:AH5"/>
    <mergeCell ref="AG6:AG18"/>
    <mergeCell ref="AG21:AL21"/>
    <mergeCell ref="AG22:AH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W1"/>
    <mergeCell ref="A3:K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8"/>
  <sheetViews>
    <sheetView workbookViewId="0">
      <selection activeCell="C5" sqref="C5:W38"/>
    </sheetView>
  </sheetViews>
  <sheetFormatPr defaultRowHeight="15"/>
  <cols>
    <col min="3" max="3" width="10" bestFit="1" customWidth="1"/>
  </cols>
  <sheetData>
    <row r="1" spans="1:24" ht="15.75">
      <c r="A1" s="249" t="s">
        <v>107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</row>
    <row r="2" spans="1:24" ht="15.7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4" ht="16.5" thickBot="1">
      <c r="A3" s="250" t="s">
        <v>20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</row>
    <row r="4" spans="1:24" ht="15.75" thickBot="1">
      <c r="A4" s="255"/>
      <c r="B4" s="256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>
        <v>2020</v>
      </c>
      <c r="W4" s="2" t="s">
        <v>21</v>
      </c>
    </row>
    <row r="5" spans="1:24" ht="15.75" thickBot="1">
      <c r="A5" s="253" t="s">
        <v>1</v>
      </c>
      <c r="B5" s="4" t="s">
        <v>2</v>
      </c>
      <c r="C5" s="9">
        <f>'Valori assoluti'!C5/'Valori assoluti'!W5*100</f>
        <v>6.3544029188442961</v>
      </c>
      <c r="D5" s="9">
        <f>'Valori assoluti'!D5/'Valori assoluti'!W5*100</f>
        <v>6.4599151957400656</v>
      </c>
      <c r="E5" s="9">
        <f>'Valori assoluti'!E5/'Valori assoluti'!W5*100</f>
        <v>6.421786148637544</v>
      </c>
      <c r="F5" s="9">
        <f>'Valori assoluti'!F5/'Valori assoluti'!W5*100</f>
        <v>5.9533905269039868</v>
      </c>
      <c r="G5" s="9">
        <f>'Valori assoluti'!G5/'Valori assoluti'!W5*100</f>
        <v>5.5116194984058113</v>
      </c>
      <c r="H5" s="9">
        <f>'Valori assoluti'!H5/'Valori assoluti'!W5*100</f>
        <v>5.6102291029812967</v>
      </c>
      <c r="I5" s="9">
        <f>'Valori assoluti'!I5/'Valori assoluti'!W5*100</f>
        <v>5.7584722085264435</v>
      </c>
      <c r="J5" s="9">
        <f>'Valori assoluti'!J5/'Valori assoluti'!W5*100</f>
        <v>5.4790783288959011</v>
      </c>
      <c r="K5" s="9">
        <f>'Valori assoluti'!K5/'Valori assoluti'!W5*100</f>
        <v>4.8512638464319764</v>
      </c>
      <c r="L5" s="9">
        <f>'Valori assoluti'!L5/'Valori assoluti'!W5*100</f>
        <v>5.0405942872169085</v>
      </c>
      <c r="M5" s="9">
        <f>'Valori assoluti'!M5/'Valori assoluti'!W5*100</f>
        <v>4.5771291457121253</v>
      </c>
      <c r="N5" s="9">
        <f>'Valori assoluti'!N5/'Valori assoluti'!W5*100</f>
        <v>4.6159155901784832</v>
      </c>
      <c r="O5" s="9">
        <f>'Valori assoluti'!O5/'Valori assoluti'!W5*100</f>
        <v>4.4887092002761069</v>
      </c>
      <c r="P5" s="9">
        <f>'Valori assoluti'!P5/'Valori assoluti'!W5*100</f>
        <v>4.3161423922690068</v>
      </c>
      <c r="Q5" s="9">
        <f>'Valori assoluti'!Q5/'Valori assoluti'!W5*100</f>
        <v>4.2589488216152249</v>
      </c>
      <c r="R5" s="9">
        <f>'Valori assoluti'!R5/'Valori assoluti'!W5*100</f>
        <v>4.2543470400683692</v>
      </c>
      <c r="S5" s="9">
        <f>'Valori assoluti'!S5/'Valori assoluti'!W5*100</f>
        <v>3.8641817046313642</v>
      </c>
      <c r="T5" s="9">
        <f>'Valori assoluti'!T5/'Valori assoluti'!W5*100</f>
        <v>4.0913124938368997</v>
      </c>
      <c r="U5" s="9">
        <f>'Valori assoluti'!U5/'Valori assoluti'!W5*100</f>
        <v>4.1231962659829735</v>
      </c>
      <c r="V5" s="9">
        <f>'Valori assoluti'!V5/'Valori assoluti'!W5*100</f>
        <v>3.9693652828452155</v>
      </c>
      <c r="W5" s="9">
        <f>'Valori assoluti'!W5/'Valori assoluti'!W5*100</f>
        <v>100</v>
      </c>
      <c r="X5" s="134">
        <f t="shared" ref="X5:X38" si="0">SUM(C5:V5)</f>
        <v>99.999999999999972</v>
      </c>
    </row>
    <row r="6" spans="1:24" ht="15.75" thickBot="1">
      <c r="A6" s="254"/>
      <c r="B6" s="4" t="s">
        <v>3</v>
      </c>
      <c r="C6" s="9">
        <f>'Valori assoluti'!C6/'Valori assoluti'!W6*100</f>
        <v>7.7087092012465153</v>
      </c>
      <c r="D6" s="9">
        <f>'Valori assoluti'!D6/'Valori assoluti'!W6*100</f>
        <v>7.2986714777759563</v>
      </c>
      <c r="E6" s="9">
        <f>'Valori assoluti'!E6/'Valori assoluti'!W6*100</f>
        <v>7.8891257995735611</v>
      </c>
      <c r="F6" s="9">
        <f>'Valori assoluti'!F6/'Valori assoluti'!W6*100</f>
        <v>6.5606035755289493</v>
      </c>
      <c r="G6" s="9">
        <f>'Valori assoluti'!G6/'Valori assoluti'!W6*100</f>
        <v>6.8066262096112844</v>
      </c>
      <c r="H6" s="9">
        <f>'Valori assoluti'!H6/'Valori assoluti'!W6*100</f>
        <v>5.937346235853699</v>
      </c>
      <c r="I6" s="9">
        <f>'Valori assoluti'!I6/'Valori assoluti'!W6*100</f>
        <v>5.4781039855666718</v>
      </c>
      <c r="J6" s="9">
        <f>'Valori assoluti'!J6/'Valori assoluti'!W6*100</f>
        <v>5.5929145481384284</v>
      </c>
      <c r="K6" s="9">
        <f>'Valori assoluti'!K6/'Valori assoluti'!W6*100</f>
        <v>3.9199606363785464</v>
      </c>
      <c r="L6" s="9">
        <f>'Valori assoluti'!L6/'Valori assoluti'!W6*100</f>
        <v>4.4776119402985071</v>
      </c>
      <c r="M6" s="9">
        <f>'Valori assoluti'!M6/'Valori assoluti'!W6*100</f>
        <v>4.3463998687879286</v>
      </c>
      <c r="N6" s="9">
        <f>'Valori assoluti'!N6/'Valori assoluti'!W6*100</f>
        <v>3.7723470559291457</v>
      </c>
      <c r="O6" s="9">
        <f>'Valori assoluti'!O6/'Valori assoluti'!W6*100</f>
        <v>3.739544038051501</v>
      </c>
      <c r="P6" s="9">
        <f>'Valori assoluti'!P6/'Valori assoluti'!W6*100</f>
        <v>3.788748564867968</v>
      </c>
      <c r="Q6" s="9">
        <f>'Valori assoluti'!Q6/'Valori assoluti'!W6*100</f>
        <v>4.4940134492373298</v>
      </c>
      <c r="R6" s="9">
        <f>'Valori assoluti'!R6/'Valori assoluti'!W6*100</f>
        <v>3.5919304576020994</v>
      </c>
      <c r="S6" s="9">
        <f>'Valori assoluti'!S6/'Valori assoluti'!W6*100</f>
        <v>3.4935214039691651</v>
      </c>
      <c r="T6" s="9">
        <f>'Valori assoluti'!T6/'Valori assoluti'!W6*100</f>
        <v>4.1659832704608828</v>
      </c>
      <c r="U6" s="9">
        <f>'Valori assoluti'!U6/'Valori assoluti'!W6*100</f>
        <v>3.5099229129079874</v>
      </c>
      <c r="V6" s="9">
        <f>'Valori assoluti'!V6/'Valori assoluti'!W6*100</f>
        <v>3.4279153682138754</v>
      </c>
      <c r="W6" s="9">
        <f>'Valori assoluti'!W6/'Valori assoluti'!W6*100</f>
        <v>100</v>
      </c>
      <c r="X6" s="134">
        <f t="shared" si="0"/>
        <v>100.00000000000001</v>
      </c>
    </row>
    <row r="7" spans="1:24" ht="15.75" thickBot="1">
      <c r="A7" s="253" t="s">
        <v>4</v>
      </c>
      <c r="B7" s="4" t="s">
        <v>2</v>
      </c>
      <c r="C7" s="9">
        <f>'Valori assoluti'!C7/'Valori assoluti'!W7*100</f>
        <v>6.3131473373239988</v>
      </c>
      <c r="D7" s="9">
        <f>'Valori assoluti'!D7/'Valori assoluti'!W7*100</f>
        <v>6.2560371145941289</v>
      </c>
      <c r="E7" s="9">
        <f>'Valori assoluti'!E7/'Valori assoluti'!W7*100</f>
        <v>6.1830629411059643</v>
      </c>
      <c r="F7" s="9">
        <f>'Valori assoluti'!F7/'Valori assoluti'!W7*100</f>
        <v>6.009969611720992</v>
      </c>
      <c r="G7" s="9">
        <f>'Valori assoluti'!G7/'Valori assoluti'!W7*100</f>
        <v>5.6267670678483546</v>
      </c>
      <c r="H7" s="9">
        <f>'Valori assoluti'!H7/'Valori assoluti'!W7*100</f>
        <v>5.6130183105244971</v>
      </c>
      <c r="I7" s="9">
        <f>'Valori assoluti'!I7/'Valori assoluti'!W7*100</f>
        <v>5.7459229646551178</v>
      </c>
      <c r="J7" s="9">
        <f>'Valori assoluti'!J7/'Valori assoluti'!W7*100</f>
        <v>5.8506250396598771</v>
      </c>
      <c r="K7" s="9">
        <f>'Valori assoluti'!K7/'Valori assoluti'!W7*100</f>
        <v>4.9869210539303825</v>
      </c>
      <c r="L7" s="9">
        <f>'Valori assoluti'!L7/'Valori assoluti'!W7*100</f>
        <v>5.1120699988013909</v>
      </c>
      <c r="M7" s="9">
        <f>'Valori assoluti'!M7/'Valori assoluti'!W7*100</f>
        <v>4.9703520386939388</v>
      </c>
      <c r="N7" s="9">
        <f>'Valori assoluti'!N7/'Valori assoluti'!W7*100</f>
        <v>4.0326162827590588</v>
      </c>
      <c r="O7" s="9">
        <f>'Valori assoluti'!O7/'Valori assoluti'!W7*100</f>
        <v>4.2349697879871115</v>
      </c>
      <c r="P7" s="9">
        <f>'Valori assoluti'!P7/'Valori assoluti'!W7*100</f>
        <v>4.3597662006190463</v>
      </c>
      <c r="Q7" s="9">
        <f>'Valori assoluti'!Q7/'Valori assoluti'!W7*100</f>
        <v>4.019220057674274</v>
      </c>
      <c r="R7" s="9">
        <f>'Valori assoluti'!R7/'Valori assoluti'!W7*100</f>
        <v>4.5014841607264984</v>
      </c>
      <c r="S7" s="9">
        <f>'Valori assoluti'!S7/'Valori assoluti'!W7*100</f>
        <v>4.0516530236690151</v>
      </c>
      <c r="T7" s="9">
        <f>'Valori assoluti'!T7/'Valori assoluti'!W7*100</f>
        <v>4.0326162827590588</v>
      </c>
      <c r="U7" s="9">
        <f>'Valori assoluti'!U7/'Valori assoluti'!W7*100</f>
        <v>4.0953670213140985</v>
      </c>
      <c r="V7" s="9">
        <f>'Valori assoluti'!V7/'Valori assoluti'!W7*100</f>
        <v>4.0044137036331975</v>
      </c>
      <c r="W7" s="9">
        <f>'Valori assoluti'!W7/'Valori assoluti'!W7*100</f>
        <v>100</v>
      </c>
      <c r="X7" s="134">
        <f t="shared" si="0"/>
        <v>100.00000000000003</v>
      </c>
    </row>
    <row r="8" spans="1:24" ht="15.75" thickBot="1">
      <c r="A8" s="254"/>
      <c r="B8" s="4" t="s">
        <v>3</v>
      </c>
      <c r="C8" s="9">
        <f>'Valori assoluti'!C8/'Valori assoluti'!W8*100</f>
        <v>7.989546387903677</v>
      </c>
      <c r="D8" s="9">
        <f>'Valori assoluti'!D8/'Valori assoluti'!W8*100</f>
        <v>6.9255180138137016</v>
      </c>
      <c r="E8" s="9">
        <f>'Valori assoluti'!E8/'Valori assoluti'!W8*100</f>
        <v>7.2055254806794853</v>
      </c>
      <c r="F8" s="9">
        <f>'Valori assoluti'!F8/'Valori assoluti'!W8*100</f>
        <v>6.514840395743887</v>
      </c>
      <c r="G8" s="9">
        <f>'Valori assoluti'!G8/'Valori assoluti'!W8*100</f>
        <v>6.6455105469479197</v>
      </c>
      <c r="H8" s="9">
        <f>'Valori assoluti'!H8/'Valori assoluti'!W8*100</f>
        <v>5.9174911330968829</v>
      </c>
      <c r="I8" s="9">
        <f>'Valori assoluti'!I8/'Valori assoluti'!W8*100</f>
        <v>5.9361582975546012</v>
      </c>
      <c r="J8" s="9">
        <f>'Valori assoluti'!J8/'Valori assoluti'!W8*100</f>
        <v>5.8241553108082886</v>
      </c>
      <c r="K8" s="9">
        <f>'Valori assoluti'!K8/'Valori assoluti'!W8*100</f>
        <v>5.0028000746686576</v>
      </c>
      <c r="L8" s="9">
        <f>'Valori assoluti'!L8/'Valori assoluti'!W8*100</f>
        <v>4.9654657457532201</v>
      </c>
      <c r="M8" s="9">
        <f>'Valori assoluti'!M8/'Valori assoluti'!W8*100</f>
        <v>4.6107896210565613</v>
      </c>
      <c r="N8" s="9">
        <f>'Valori assoluti'!N8/'Valori assoluti'!W8*100</f>
        <v>3.5467612469665859</v>
      </c>
      <c r="O8" s="9">
        <f>'Valori assoluti'!O8/'Valori assoluti'!W8*100</f>
        <v>3.7707672204592124</v>
      </c>
      <c r="P8" s="9">
        <f>'Valori assoluti'!P8/'Valori assoluti'!W8*100</f>
        <v>3.5654284114243047</v>
      </c>
      <c r="Q8" s="9">
        <f>'Valori assoluti'!Q8/'Valori assoluti'!W8*100</f>
        <v>3.3787567668471157</v>
      </c>
      <c r="R8" s="9">
        <f>'Valori assoluti'!R8/'Valori assoluti'!W8*100</f>
        <v>4.2001120029867467</v>
      </c>
      <c r="S8" s="9">
        <f>'Valori assoluti'!S8/'Valori assoluti'!W8*100</f>
        <v>3.4347582602202729</v>
      </c>
      <c r="T8" s="9">
        <f>'Valori assoluti'!T8/'Valori assoluti'!W8*100</f>
        <v>3.1360836288967708</v>
      </c>
      <c r="U8" s="9">
        <f>'Valori assoluti'!U8/'Valori assoluti'!W8*100</f>
        <v>3.7894343849169307</v>
      </c>
      <c r="V8" s="9">
        <f>'Valori assoluti'!V8/'Valori assoluti'!W8*100</f>
        <v>3.6400970692551797</v>
      </c>
      <c r="W8" s="9">
        <f>'Valori assoluti'!W8/'Valori assoluti'!W8*100</f>
        <v>100</v>
      </c>
      <c r="X8" s="134">
        <f t="shared" si="0"/>
        <v>99.999999999999986</v>
      </c>
    </row>
    <row r="9" spans="1:24" ht="15.75" thickBot="1">
      <c r="A9" s="253" t="s">
        <v>5</v>
      </c>
      <c r="B9" s="4" t="s">
        <v>2</v>
      </c>
      <c r="C9" s="9">
        <f>'Valori assoluti'!C9/'Valori assoluti'!W9*100</f>
        <v>6.4556344851847509</v>
      </c>
      <c r="D9" s="9">
        <f>'Valori assoluti'!D9/'Valori assoluti'!W9*100</f>
        <v>6.6898518166501049</v>
      </c>
      <c r="E9" s="9">
        <f>'Valori assoluti'!E9/'Valori assoluti'!W9*100</f>
        <v>6.5843151534601825</v>
      </c>
      <c r="F9" s="9">
        <f>'Valori assoluti'!F9/'Valori assoluti'!W9*100</f>
        <v>5.8899950008949018</v>
      </c>
      <c r="G9" s="9">
        <f>'Valori assoluti'!G9/'Valori assoluti'!W9*100</f>
        <v>5.5949860827382754</v>
      </c>
      <c r="H9" s="9">
        <f>'Valori assoluti'!H9/'Valori assoluti'!W9*100</f>
        <v>5.5915916286590672</v>
      </c>
      <c r="I9" s="9">
        <f>'Valori assoluti'!I9/'Valori assoluti'!W9*100</f>
        <v>5.8903035876293757</v>
      </c>
      <c r="J9" s="9">
        <f>'Valori assoluti'!J9/'Valori assoluti'!W9*100</f>
        <v>5.5709163174493455</v>
      </c>
      <c r="K9" s="9">
        <f>'Valori assoluti'!K9/'Valori assoluti'!W9*100</f>
        <v>5.4240290318399786</v>
      </c>
      <c r="L9" s="9">
        <f>'Valori assoluti'!L9/'Valori assoluti'!W9*100</f>
        <v>5.2379512309524836</v>
      </c>
      <c r="M9" s="9">
        <f>'Valori assoluti'!M9/'Valori assoluti'!W9*100</f>
        <v>4.8364798894025149</v>
      </c>
      <c r="N9" s="9">
        <f>'Valori assoluti'!N9/'Valori assoluti'!W9*100</f>
        <v>4.7901918792314957</v>
      </c>
      <c r="O9" s="9">
        <f>'Valori assoluti'!O9/'Valori assoluti'!W9*100</f>
        <v>4.235044343913744</v>
      </c>
      <c r="P9" s="9">
        <f>'Valori assoluti'!P9/'Valori assoluti'!W9*100</f>
        <v>4.4998117620919711</v>
      </c>
      <c r="Q9" s="9">
        <f>'Valori assoluti'!Q9/'Valori assoluti'!W9*100</f>
        <v>4.191225027618513</v>
      </c>
      <c r="R9" s="9">
        <f>'Valori assoluti'!R9/'Valori assoluti'!W9*100</f>
        <v>4.1656123286572155</v>
      </c>
      <c r="S9" s="9">
        <f>'Valori assoluti'!S9/'Valori assoluti'!W9*100</f>
        <v>4.5886847416203276</v>
      </c>
      <c r="T9" s="9">
        <f>'Valori assoluti'!T9/'Valori assoluti'!W9*100</f>
        <v>3.9533046553394762</v>
      </c>
      <c r="U9" s="9">
        <f>'Valori assoluti'!U9/'Valori assoluti'!W9*100</f>
        <v>4.5235729406464271</v>
      </c>
      <c r="V9" s="9">
        <f>'Valori assoluti'!V9/'Valori assoluti'!W9*100</f>
        <v>1.2864980960198482</v>
      </c>
      <c r="W9" s="9">
        <f>'Valori assoluti'!W9/'Valori assoluti'!W9*100</f>
        <v>100</v>
      </c>
      <c r="X9" s="134">
        <f t="shared" si="0"/>
        <v>100.00000000000001</v>
      </c>
    </row>
    <row r="10" spans="1:24" ht="15.75" thickBot="1">
      <c r="A10" s="254"/>
      <c r="B10" s="4" t="s">
        <v>3</v>
      </c>
      <c r="C10" s="9">
        <f>'Valori assoluti'!C10/'Valori assoluti'!W10*100</f>
        <v>7.9556569938050217</v>
      </c>
      <c r="D10" s="9">
        <f>'Valori assoluti'!D10/'Valori assoluti'!W10*100</f>
        <v>7.9230518421910663</v>
      </c>
      <c r="E10" s="9">
        <f>'Valori assoluti'!E10/'Valori assoluti'!W10*100</f>
        <v>7.7274209325073366</v>
      </c>
      <c r="F10" s="9">
        <f>'Valori assoluti'!F10/'Valori assoluti'!W10*100</f>
        <v>6.2601891098793603</v>
      </c>
      <c r="G10" s="9">
        <f>'Valori assoluti'!G10/'Valori assoluti'!W10*100</f>
        <v>5.7874144114770134</v>
      </c>
      <c r="H10" s="9">
        <f>'Valori assoluti'!H10/'Valori assoluti'!W10*100</f>
        <v>5.6243886534072383</v>
      </c>
      <c r="I10" s="9">
        <f>'Valori assoluti'!I10/'Valori assoluti'!W10*100</f>
        <v>6.2438865340723835</v>
      </c>
      <c r="J10" s="9">
        <f>'Valori assoluti'!J10/'Valori assoluti'!W10*100</f>
        <v>5.9178350179328332</v>
      </c>
      <c r="K10" s="9">
        <f>'Valori assoluti'!K10/'Valori assoluti'!W10*100</f>
        <v>4.8581675904792965</v>
      </c>
      <c r="L10" s="9">
        <f>'Valori assoluti'!L10/'Valori assoluti'!W10*100</f>
        <v>4.7277469840234758</v>
      </c>
      <c r="M10" s="9">
        <f>'Valori assoluti'!M10/'Valori assoluti'!W10*100</f>
        <v>3.9778284969025108</v>
      </c>
      <c r="N10" s="9">
        <f>'Valori assoluti'!N10/'Valori assoluti'!W10*100</f>
        <v>4.1734594065862405</v>
      </c>
      <c r="O10" s="9">
        <f>'Valori assoluti'!O10/'Valori assoluti'!W10*100</f>
        <v>3.6517769807629605</v>
      </c>
      <c r="P10" s="9">
        <f>'Valori assoluti'!P10/'Valori assoluti'!W10*100</f>
        <v>4.0593413759373984</v>
      </c>
      <c r="Q10" s="9">
        <f>'Valori assoluti'!Q10/'Valori assoluti'!W10*100</f>
        <v>3.6354744049559828</v>
      </c>
      <c r="R10" s="9">
        <f>'Valori assoluti'!R10/'Valori assoluti'!W10*100</f>
        <v>3.45614607107923</v>
      </c>
      <c r="S10" s="9">
        <f>'Valori assoluti'!S10/'Valori assoluti'!W10*100</f>
        <v>4.0430388001304207</v>
      </c>
      <c r="T10" s="9">
        <f>'Valori assoluti'!T10/'Valori assoluti'!W10*100</f>
        <v>3.5539615259210953</v>
      </c>
      <c r="U10" s="9">
        <f>'Valori assoluti'!U10/'Valori assoluti'!W10*100</f>
        <v>4.6136289533746329</v>
      </c>
      <c r="V10" s="9">
        <f>'Valori assoluti'!V10/'Valori assoluti'!W10*100</f>
        <v>1.8095859145745026</v>
      </c>
      <c r="W10" s="9">
        <f>'Valori assoluti'!W10/'Valori assoluti'!W10*100</f>
        <v>100</v>
      </c>
      <c r="X10" s="134">
        <f t="shared" si="0"/>
        <v>100</v>
      </c>
    </row>
    <row r="11" spans="1:24" ht="15.75" thickBot="1">
      <c r="A11" s="251" t="s">
        <v>6</v>
      </c>
      <c r="B11" s="5" t="s">
        <v>2</v>
      </c>
      <c r="C11" s="11">
        <f>'Valori assoluti'!C11/'Valori assoluti'!W11*100</f>
        <v>6.3775426284335763</v>
      </c>
      <c r="D11" s="11">
        <f>'Valori assoluti'!D11/'Valori assoluti'!W11*100</f>
        <v>6.4782060419979164</v>
      </c>
      <c r="E11" s="11">
        <f>'Valori assoluti'!E11/'Valori assoluti'!W11*100</f>
        <v>6.4052853774878002</v>
      </c>
      <c r="F11" s="11">
        <f>'Valori assoluti'!F11/'Valori assoluti'!W11*100</f>
        <v>5.9484620867372113</v>
      </c>
      <c r="G11" s="11">
        <f>'Valori assoluti'!G11/'Valori assoluti'!W11*100</f>
        <v>5.5770601458413287</v>
      </c>
      <c r="H11" s="11">
        <f>'Valori assoluti'!H11/'Valori assoluti'!W11*100</f>
        <v>5.6044739294917481</v>
      </c>
      <c r="I11" s="11">
        <f>'Valori assoluti'!I11/'Valori assoluti'!W11*100</f>
        <v>5.8014145512363617</v>
      </c>
      <c r="J11" s="11">
        <f>'Valori assoluti'!J11/'Valori assoluti'!W11*100</f>
        <v>5.6272821974888974</v>
      </c>
      <c r="K11" s="11">
        <f>'Valori assoluti'!K11/'Valori assoluti'!W11*100</f>
        <v>5.0969899665551841</v>
      </c>
      <c r="L11" s="11">
        <f>'Valori assoluti'!L11/'Valori assoluti'!W11*100</f>
        <v>5.1329568507045344</v>
      </c>
      <c r="M11" s="11">
        <f>'Valori assoluti'!M11/'Valori assoluti'!W11*100</f>
        <v>4.7916004166895112</v>
      </c>
      <c r="N11" s="11">
        <f>'Valori assoluti'!N11/'Valori assoluti'!W11*100</f>
        <v>4.4964087943417947</v>
      </c>
      <c r="O11" s="11">
        <f>'Valori assoluti'!O11/'Valori assoluti'!W11*100</f>
        <v>4.3196447173638912</v>
      </c>
      <c r="P11" s="11">
        <f>'Valori assoluti'!P11/'Valori assoluti'!W11*100</f>
        <v>4.3949777948352438</v>
      </c>
      <c r="Q11" s="11">
        <f>'Valori assoluti'!Q11/'Valori assoluti'!W11*100</f>
        <v>4.1603158067876524</v>
      </c>
      <c r="R11" s="11">
        <f>'Valori assoluti'!R11/'Valori assoluti'!W11*100</f>
        <v>4.2996874828663847</v>
      </c>
      <c r="S11" s="11">
        <f>'Valori assoluti'!S11/'Valori assoluti'!W11*100</f>
        <v>4.1799440758813535</v>
      </c>
      <c r="T11" s="11">
        <f>'Valori assoluti'!T11/'Valori assoluti'!W11*100</f>
        <v>4.0240144744777675</v>
      </c>
      <c r="U11" s="11">
        <f>'Valori assoluti'!U11/'Valori assoluti'!W11*100</f>
        <v>4.2568123252371288</v>
      </c>
      <c r="V11" s="11">
        <f>'Valori assoluti'!V11/'Valori assoluti'!W11*100</f>
        <v>3.0269203355447116</v>
      </c>
      <c r="W11" s="11">
        <f>'Valori assoluti'!W11/'Valori assoluti'!W11*100</f>
        <v>100</v>
      </c>
      <c r="X11" s="134">
        <f t="shared" si="0"/>
        <v>100</v>
      </c>
    </row>
    <row r="12" spans="1:24" ht="21.75" thickBot="1">
      <c r="A12" s="252"/>
      <c r="B12" s="5" t="s">
        <v>3</v>
      </c>
      <c r="C12" s="11">
        <f>'Valori assoluti'!C12/'Valori assoluti'!W12*100</f>
        <v>7.8803729815783488</v>
      </c>
      <c r="D12" s="11">
        <f>'Valori assoluti'!D12/'Valori assoluti'!W12*100</f>
        <v>7.402774619058448</v>
      </c>
      <c r="E12" s="11">
        <f>'Valori assoluti'!E12/'Valori assoluti'!W12*100</f>
        <v>7.6245167159426881</v>
      </c>
      <c r="F12" s="11">
        <f>'Valori assoluti'!F12/'Valori assoluti'!W12*100</f>
        <v>6.4418921992267455</v>
      </c>
      <c r="G12" s="11">
        <f>'Valori assoluti'!G12/'Valori assoluti'!W12*100</f>
        <v>6.4020923356834212</v>
      </c>
      <c r="H12" s="11">
        <f>'Valori assoluti'!H12/'Valori assoluti'!W12*100</f>
        <v>5.822151466909256</v>
      </c>
      <c r="I12" s="11">
        <f>'Valori assoluti'!I12/'Valori assoluti'!W12*100</f>
        <v>5.8846941096201952</v>
      </c>
      <c r="J12" s="11">
        <f>'Valori assoluti'!J12/'Valori assoluti'!W12*100</f>
        <v>5.776665908574028</v>
      </c>
      <c r="K12" s="11">
        <f>'Valori assoluti'!K12/'Valori assoluti'!W12*100</f>
        <v>4.5769843074823742</v>
      </c>
      <c r="L12" s="11">
        <f>'Valori assoluti'!L12/'Valori assoluti'!W12*100</f>
        <v>4.7134409824880601</v>
      </c>
      <c r="M12" s="11">
        <f>'Valori assoluti'!M12/'Valori assoluti'!W12*100</f>
        <v>4.2983852626790995</v>
      </c>
      <c r="N12" s="11">
        <f>'Valori assoluti'!N12/'Valori assoluti'!W12*100</f>
        <v>3.8435296793268141</v>
      </c>
      <c r="O12" s="11">
        <f>'Valori assoluti'!O12/'Valori assoluti'!W12*100</f>
        <v>3.7184443939049352</v>
      </c>
      <c r="P12" s="11">
        <f>'Valori assoluti'!P12/'Valori assoluti'!W12*100</f>
        <v>3.8151012053672959</v>
      </c>
      <c r="Q12" s="11">
        <f>'Valori assoluti'!Q12/'Valori assoluti'!W12*100</f>
        <v>3.8549010689106211</v>
      </c>
      <c r="R12" s="11">
        <f>'Valori assoluti'!R12/'Valori assoluti'!W12*100</f>
        <v>3.7298157834887422</v>
      </c>
      <c r="S12" s="11">
        <f>'Valori assoluti'!S12/'Valori assoluti'!W12*100</f>
        <v>3.6672731407778034</v>
      </c>
      <c r="T12" s="11">
        <f>'Valori assoluti'!T12/'Valori assoluti'!W12*100</f>
        <v>3.6388446668182852</v>
      </c>
      <c r="U12" s="11">
        <f>'Valori assoluti'!U12/'Valori assoluti'!W12*100</f>
        <v>3.9799863543324996</v>
      </c>
      <c r="V12" s="11">
        <f>'Valori assoluti'!V12/'Valori assoluti'!W12*100</f>
        <v>2.9281328178303387</v>
      </c>
      <c r="W12" s="11">
        <f>'Valori assoluti'!W12/'Valori assoluti'!W12*100</f>
        <v>100</v>
      </c>
      <c r="X12" s="134">
        <f t="shared" si="0"/>
        <v>100.00000000000003</v>
      </c>
    </row>
    <row r="13" spans="1:24" ht="15.75" thickBot="1">
      <c r="A13" s="253" t="s">
        <v>7</v>
      </c>
      <c r="B13" s="4" t="s">
        <v>2</v>
      </c>
      <c r="C13" s="9">
        <f>'Valori assoluti'!C13/'Valori assoluti'!W13*100</f>
        <v>6.4198246503876524</v>
      </c>
      <c r="D13" s="9">
        <f>'Valori assoluti'!D13/'Valori assoluti'!W13*100</f>
        <v>6.3838973021278651</v>
      </c>
      <c r="E13" s="9">
        <f>'Valori assoluti'!E13/'Valori assoluti'!W13*100</f>
        <v>6.4020119315025479</v>
      </c>
      <c r="F13" s="9">
        <f>'Valori assoluti'!F13/'Valori assoluti'!W13*100</f>
        <v>6.1176122503200254</v>
      </c>
      <c r="G13" s="9">
        <f>'Valori assoluti'!G13/'Valori assoluti'!W13*100</f>
        <v>5.8706494698451799</v>
      </c>
      <c r="H13" s="9">
        <f>'Valori assoluti'!H13/'Valori assoluti'!W13*100</f>
        <v>5.8652150810327752</v>
      </c>
      <c r="I13" s="9">
        <f>'Valori assoluti'!I13/'Valori assoluti'!W13*100</f>
        <v>5.9533729439895664</v>
      </c>
      <c r="J13" s="9">
        <f>'Valori assoluti'!J13/'Valori assoluti'!W13*100</f>
        <v>5.4401251117068812</v>
      </c>
      <c r="K13" s="9">
        <f>'Valori assoluti'!K13/'Valori assoluti'!W13*100</f>
        <v>5.2327126053667605</v>
      </c>
      <c r="L13" s="9">
        <f>'Valori assoluti'!L13/'Valori assoluti'!W13*100</f>
        <v>5.6158370166413061</v>
      </c>
      <c r="M13" s="9">
        <f>'Valori assoluti'!M13/'Valori assoluti'!W13*100</f>
        <v>5.4944689998309304</v>
      </c>
      <c r="N13" s="9">
        <f>'Valori assoluti'!N13/'Valori assoluti'!W13*100</f>
        <v>4.3079607757891942</v>
      </c>
      <c r="O13" s="9">
        <f>'Valori assoluti'!O13/'Valori assoluti'!W13*100</f>
        <v>4.2964881771852284</v>
      </c>
      <c r="P13" s="9">
        <f>'Valori assoluti'!P13/'Valori assoluti'!W13*100</f>
        <v>4.4691809772238722</v>
      </c>
      <c r="Q13" s="9">
        <f>'Valori assoluti'!Q13/'Valori assoluti'!W13*100</f>
        <v>4.306753133830882</v>
      </c>
      <c r="R13" s="9">
        <f>'Valori assoluti'!R13/'Valori assoluti'!W13*100</f>
        <v>4.4610293940052657</v>
      </c>
      <c r="S13" s="9">
        <f>'Valori assoluti'!S13/'Valori assoluti'!W13*100</f>
        <v>4.3342269883824844</v>
      </c>
      <c r="T13" s="9">
        <f>'Valori assoluti'!T13/'Valori assoluti'!W13*100</f>
        <v>4.2602589184358619</v>
      </c>
      <c r="U13" s="9">
        <f>'Valori assoluti'!U13/'Valori assoluti'!W13*100</f>
        <v>4.0857546554597493</v>
      </c>
      <c r="V13" s="9">
        <f>'Valori assoluti'!V13/'Valori assoluti'!W13*100</f>
        <v>0.68261961693597084</v>
      </c>
      <c r="W13" s="9">
        <f>'Valori assoluti'!W13/'Valori assoluti'!W13*100</f>
        <v>100</v>
      </c>
      <c r="X13" s="134">
        <f t="shared" si="0"/>
        <v>100</v>
      </c>
    </row>
    <row r="14" spans="1:24" ht="15.75" thickBot="1">
      <c r="A14" s="254"/>
      <c r="B14" s="4" t="s">
        <v>3</v>
      </c>
      <c r="C14" s="9">
        <f>'Valori assoluti'!C14/'Valori assoluti'!W14*100</f>
        <v>7.4610244988864149</v>
      </c>
      <c r="D14" s="9">
        <f>'Valori assoluti'!D14/'Valori assoluti'!W14*100</f>
        <v>7.1428571428571423</v>
      </c>
      <c r="E14" s="9">
        <f>'Valori assoluti'!E14/'Valori assoluti'!W14*100</f>
        <v>7.6678332803054401</v>
      </c>
      <c r="F14" s="9">
        <f>'Valori assoluti'!F14/'Valori assoluti'!W14*100</f>
        <v>6.7769646834234809</v>
      </c>
      <c r="G14" s="9">
        <f>'Valori assoluti'!G14/'Valori assoluti'!W14*100</f>
        <v>5.9179128221444479</v>
      </c>
      <c r="H14" s="9">
        <f>'Valori assoluti'!H14/'Valori assoluti'!W14*100</f>
        <v>7.0314985682468985</v>
      </c>
      <c r="I14" s="9">
        <f>'Valori assoluti'!I14/'Valori assoluti'!W14*100</f>
        <v>6.6496977410117717</v>
      </c>
      <c r="J14" s="9">
        <f>'Valori assoluti'!J14/'Valori assoluti'!W14*100</f>
        <v>5.3452115812917596</v>
      </c>
      <c r="K14" s="9">
        <f>'Valori assoluti'!K14/'Valori assoluti'!W14*100</f>
        <v>4.5179764556156545</v>
      </c>
      <c r="L14" s="9">
        <f>'Valori assoluti'!L14/'Valori assoluti'!W14*100</f>
        <v>4.9315940184537066</v>
      </c>
      <c r="M14" s="9">
        <f>'Valori assoluti'!M14/'Valori assoluti'!W14*100</f>
        <v>4.9793191218580972</v>
      </c>
      <c r="N14" s="9">
        <f>'Valori assoluti'!N14/'Valori assoluti'!W14*100</f>
        <v>4.5020680878141901</v>
      </c>
      <c r="O14" s="9">
        <f>'Valori assoluti'!O14/'Valori assoluti'!W14*100</f>
        <v>3.6748329621380846</v>
      </c>
      <c r="P14" s="9">
        <f>'Valori assoluti'!P14/'Valori assoluti'!W14*100</f>
        <v>3.8816417435571111</v>
      </c>
      <c r="Q14" s="9">
        <f>'Valori assoluti'!Q14/'Valori assoluti'!W14*100</f>
        <v>3.6430162265351576</v>
      </c>
      <c r="R14" s="9">
        <f>'Valori assoluti'!R14/'Valori assoluti'!W14*100</f>
        <v>3.5793827553293029</v>
      </c>
      <c r="S14" s="9">
        <f>'Valori assoluti'!S14/'Valori assoluti'!W14*100</f>
        <v>4.3111676741966276</v>
      </c>
      <c r="T14" s="9">
        <f>'Valori assoluti'!T14/'Valori assoluti'!W14*100</f>
        <v>3.9611835825644288</v>
      </c>
      <c r="U14" s="9">
        <f>'Valori assoluti'!U14/'Valori assoluti'!W14*100</f>
        <v>3.1657651924912504</v>
      </c>
      <c r="V14" s="9">
        <f>'Valori assoluti'!V14/'Valori assoluti'!W14*100</f>
        <v>0.85905186127903277</v>
      </c>
      <c r="W14" s="9">
        <f>'Valori assoluti'!W14/'Valori assoluti'!W14*100</f>
        <v>100</v>
      </c>
      <c r="X14" s="134">
        <f t="shared" si="0"/>
        <v>99.999999999999986</v>
      </c>
    </row>
    <row r="15" spans="1:24" ht="15.75" thickBot="1">
      <c r="A15" s="253" t="s">
        <v>8</v>
      </c>
      <c r="B15" s="4" t="s">
        <v>2</v>
      </c>
      <c r="C15" s="9">
        <f>'Valori assoluti'!C15/'Valori assoluti'!W15*100</f>
        <v>6.2990862233635303</v>
      </c>
      <c r="D15" s="9">
        <f>'Valori assoluti'!D15/'Valori assoluti'!W15*100</f>
        <v>6.325397096858218</v>
      </c>
      <c r="E15" s="9">
        <f>'Valori assoluti'!E15/'Valori assoluti'!W15*100</f>
        <v>6.5135198423452456</v>
      </c>
      <c r="F15" s="9">
        <f>'Valori assoluti'!F15/'Valori assoluti'!W15*100</f>
        <v>5.9801984366078971</v>
      </c>
      <c r="G15" s="9">
        <f>'Valori assoluti'!G15/'Valori assoluti'!W15*100</f>
        <v>6.2446227152295233</v>
      </c>
      <c r="H15" s="9">
        <f>'Valori assoluti'!H15/'Valori assoluti'!W15*100</f>
        <v>5.8888997055813253</v>
      </c>
      <c r="I15" s="9">
        <f>'Valori assoluti'!I15/'Valori assoluti'!W15*100</f>
        <v>5.6765709564791846</v>
      </c>
      <c r="J15" s="9">
        <f>'Valori assoluti'!J15/'Valori assoluti'!W15*100</f>
        <v>5.2245501498404252</v>
      </c>
      <c r="K15" s="9">
        <f>'Valori assoluti'!K15/'Valori assoluti'!W15*100</f>
        <v>5.5087075835830674</v>
      </c>
      <c r="L15" s="9">
        <f>'Valori assoluti'!L15/'Valori assoluti'!W15*100</f>
        <v>5.1408815721273129</v>
      </c>
      <c r="M15" s="9">
        <f>'Valori assoluti'!M15/'Valori assoluti'!W15*100</f>
        <v>5.3342664923132785</v>
      </c>
      <c r="N15" s="9">
        <f>'Valori assoluti'!N15/'Valori assoluti'!W15*100</f>
        <v>4.6178214070528929</v>
      </c>
      <c r="O15" s="9">
        <f>'Valori assoluti'!O15/'Valori assoluti'!W15*100</f>
        <v>4.3060375561408266</v>
      </c>
      <c r="P15" s="9">
        <f>'Valori assoluti'!P15/'Valori assoluti'!W15*100</f>
        <v>4.328138689876365</v>
      </c>
      <c r="Q15" s="9">
        <f>'Valori assoluti'!Q15/'Valori assoluti'!W15*100</f>
        <v>4.1463305540280633</v>
      </c>
      <c r="R15" s="9">
        <f>'Valori assoluti'!R15/'Valori assoluti'!W15*100</f>
        <v>4.2481536344525104</v>
      </c>
      <c r="S15" s="9">
        <f>'Valori assoluti'!S15/'Valori assoluti'!W15*100</f>
        <v>4.238681719994422</v>
      </c>
      <c r="T15" s="9">
        <f>'Valori assoluti'!T15/'Valori assoluti'!W15*100</f>
        <v>4.0831844576408098</v>
      </c>
      <c r="U15" s="9">
        <f>'Valori assoluti'!U15/'Valori assoluti'!W15*100</f>
        <v>3.778241433837362</v>
      </c>
      <c r="V15" s="9">
        <f>'Valori assoluti'!V15/'Valori assoluti'!W15*100</f>
        <v>2.1167097726477424</v>
      </c>
      <c r="W15" s="9">
        <f>'Valori assoluti'!W15/'Valori assoluti'!W15*100</f>
        <v>100</v>
      </c>
      <c r="X15" s="134">
        <f t="shared" si="0"/>
        <v>99.999999999999986</v>
      </c>
    </row>
    <row r="16" spans="1:24" ht="15.75" thickBot="1">
      <c r="A16" s="254"/>
      <c r="B16" s="4" t="s">
        <v>3</v>
      </c>
      <c r="C16" s="9">
        <f>'Valori assoluti'!C16/'Valori assoluti'!W16*100</f>
        <v>7.3781838316722039</v>
      </c>
      <c r="D16" s="9">
        <f>'Valori assoluti'!D16/'Valori assoluti'!W16*100</f>
        <v>7.2674418604651168</v>
      </c>
      <c r="E16" s="9">
        <f>'Valori assoluti'!E16/'Valori assoluti'!W16*100</f>
        <v>7.7796234772978963</v>
      </c>
      <c r="F16" s="9">
        <f>'Valori assoluti'!F16/'Valori assoluti'!W16*100</f>
        <v>7.1290143964562569</v>
      </c>
      <c r="G16" s="9">
        <f>'Valori assoluti'!G16/'Valori assoluti'!W16*100</f>
        <v>7.0874861572535988</v>
      </c>
      <c r="H16" s="9">
        <f>'Valori assoluti'!H16/'Valori assoluti'!W16*100</f>
        <v>6.3399778516057586</v>
      </c>
      <c r="I16" s="9">
        <f>'Valori assoluti'!I16/'Valori assoluti'!W16*100</f>
        <v>5.717054263565891</v>
      </c>
      <c r="J16" s="9">
        <f>'Valori assoluti'!J16/'Valori assoluti'!W16*100</f>
        <v>5.6063122923588038</v>
      </c>
      <c r="K16" s="9">
        <f>'Valori assoluti'!K16/'Valori assoluti'!W16*100</f>
        <v>5.3709856035437431</v>
      </c>
      <c r="L16" s="9">
        <f>'Valori assoluti'!L16/'Valori assoluti'!W16*100</f>
        <v>4.4712070874861576</v>
      </c>
      <c r="M16" s="9">
        <f>'Valori assoluti'!M16/'Valori assoluti'!W16*100</f>
        <v>4.7480620155038764</v>
      </c>
      <c r="N16" s="9">
        <f>'Valori assoluti'!N16/'Valori assoluti'!W16*100</f>
        <v>3.9867109634551494</v>
      </c>
      <c r="O16" s="9">
        <f>'Valori assoluti'!O16/'Valori assoluti'!W16*100</f>
        <v>3.7652270210409746</v>
      </c>
      <c r="P16" s="9">
        <f>'Valori assoluti'!P16/'Valori assoluti'!W16*100</f>
        <v>3.5575858250276857</v>
      </c>
      <c r="Q16" s="9">
        <f>'Valori assoluti'!Q16/'Valori assoluti'!W16*100</f>
        <v>3.599114064230343</v>
      </c>
      <c r="R16" s="9">
        <f>'Valori assoluti'!R16/'Valori assoluti'!W16*100</f>
        <v>3.6683277962347729</v>
      </c>
      <c r="S16" s="9">
        <f>'Valori assoluti'!S16/'Valori assoluti'!W16*100</f>
        <v>3.8344407530454037</v>
      </c>
      <c r="T16" s="9">
        <f>'Valori assoluti'!T16/'Valori assoluti'!W16*100</f>
        <v>3.2530454042081951</v>
      </c>
      <c r="U16" s="9">
        <f>'Valori assoluti'!U16/'Valori assoluti'!W16*100</f>
        <v>3.0038759689922481</v>
      </c>
      <c r="V16" s="9">
        <f>'Valori assoluti'!V16/'Valori assoluti'!W16*100</f>
        <v>2.436323366555925</v>
      </c>
      <c r="W16" s="9">
        <f>'Valori assoluti'!W16/'Valori assoluti'!W16*100</f>
        <v>100</v>
      </c>
      <c r="X16" s="134">
        <f t="shared" si="0"/>
        <v>100.00000000000001</v>
      </c>
    </row>
    <row r="17" spans="1:24" ht="15.75" thickBot="1">
      <c r="A17" s="253" t="s">
        <v>9</v>
      </c>
      <c r="B17" s="4" t="s">
        <v>2</v>
      </c>
      <c r="C17" s="9">
        <f>'Valori assoluti'!C17/'Valori assoluti'!W17*100</f>
        <v>6.4880015534615616</v>
      </c>
      <c r="D17" s="9">
        <f>'Valori assoluti'!D17/'Valori assoluti'!W17*100</f>
        <v>6.242207141835129</v>
      </c>
      <c r="E17" s="9">
        <f>'Valori assoluti'!E17/'Valori assoluti'!W17*100</f>
        <v>6.4670502626576463</v>
      </c>
      <c r="F17" s="9">
        <f>'Valori assoluti'!F17/'Valori assoluti'!W17*100</f>
        <v>5.9644747869100421</v>
      </c>
      <c r="G17" s="9">
        <f>'Valori assoluti'!G17/'Valori assoluti'!W17*100</f>
        <v>5.9723953968481087</v>
      </c>
      <c r="H17" s="9">
        <f>'Valori assoluti'!H17/'Valori assoluti'!W17*100</f>
        <v>5.802741042045664</v>
      </c>
      <c r="I17" s="9">
        <f>'Valori assoluti'!I17/'Valori assoluti'!W17*100</f>
        <v>5.5331848006050324</v>
      </c>
      <c r="J17" s="9">
        <f>'Valori assoluti'!J17/'Valori assoluti'!W17*100</f>
        <v>5.0025039347546141</v>
      </c>
      <c r="K17" s="9">
        <f>'Valori assoluti'!K17/'Valori assoluti'!W17*100</f>
        <v>5.1128814667947591</v>
      </c>
      <c r="L17" s="9">
        <f>'Valori assoluti'!L17/'Valori assoluti'!W17*100</f>
        <v>5.1210575802792135</v>
      </c>
      <c r="M17" s="9">
        <f>'Valori assoluti'!M17/'Valori assoluti'!W17*100</f>
        <v>4.8535453672096969</v>
      </c>
      <c r="N17" s="9">
        <f>'Valori assoluti'!N17/'Valori assoluti'!W17*100</f>
        <v>4.7605420763240192</v>
      </c>
      <c r="O17" s="9">
        <f>'Valori assoluti'!O17/'Valori assoluti'!W17*100</f>
        <v>4.4623694376877951</v>
      </c>
      <c r="P17" s="9">
        <f>'Valori assoluti'!P17/'Valori assoluti'!W17*100</f>
        <v>4.1383909408662589</v>
      </c>
      <c r="Q17" s="9">
        <f>'Valori assoluti'!Q17/'Valori assoluti'!W17*100</f>
        <v>4.1555096784743375</v>
      </c>
      <c r="R17" s="9">
        <f>'Valori assoluti'!R17/'Valori assoluti'!W17*100</f>
        <v>4.0216258201663839</v>
      </c>
      <c r="S17" s="9">
        <f>'Valori assoluti'!S17/'Valori assoluti'!W17*100</f>
        <v>4.3149438914212128</v>
      </c>
      <c r="T17" s="9">
        <f>'Valori assoluti'!T17/'Valori assoluti'!W17*100</f>
        <v>4.2835169552153385</v>
      </c>
      <c r="U17" s="9">
        <f>'Valori assoluti'!U17/'Valori assoluti'!W17*100</f>
        <v>4.3220979907201116</v>
      </c>
      <c r="V17" s="9">
        <f>'Valori assoluti'!V17/'Valori assoluti'!W17*100</f>
        <v>2.9809598757230749</v>
      </c>
      <c r="W17" s="9">
        <f>'Valori assoluti'!W17/'Valori assoluti'!W17*100</f>
        <v>100</v>
      </c>
      <c r="X17" s="134">
        <f t="shared" si="0"/>
        <v>99.999999999999972</v>
      </c>
    </row>
    <row r="18" spans="1:24" ht="15.75" thickBot="1">
      <c r="A18" s="254"/>
      <c r="B18" s="4" t="s">
        <v>3</v>
      </c>
      <c r="C18" s="9">
        <f>'Valori assoluti'!C18/'Valori assoluti'!W18*100</f>
        <v>7.4381203668802618</v>
      </c>
      <c r="D18" s="9">
        <f>'Valori assoluti'!D18/'Valori assoluti'!W18*100</f>
        <v>7.0109310214851117</v>
      </c>
      <c r="E18" s="9">
        <f>'Valori assoluti'!E18/'Valori assoluti'!W18*100</f>
        <v>7.9909536373916321</v>
      </c>
      <c r="F18" s="9">
        <f>'Valori assoluti'!F18/'Valori assoluti'!W18*100</f>
        <v>6.6339992461364492</v>
      </c>
      <c r="G18" s="9">
        <f>'Valori assoluti'!G18/'Valori assoluti'!W18*100</f>
        <v>6.4957909285086064</v>
      </c>
      <c r="H18" s="9">
        <f>'Valori assoluti'!H18/'Valori assoluti'!W18*100</f>
        <v>6.3575826108807645</v>
      </c>
      <c r="I18" s="9">
        <f>'Valori assoluti'!I18/'Valori assoluti'!W18*100</f>
        <v>5.8424425179042592</v>
      </c>
      <c r="J18" s="9">
        <f>'Valori assoluti'!J18/'Valori assoluti'!W18*100</f>
        <v>5.3273024249277547</v>
      </c>
      <c r="K18" s="9">
        <f>'Valori assoluti'!K18/'Valori assoluti'!W18*100</f>
        <v>4.4226661640909661</v>
      </c>
      <c r="L18" s="9">
        <f>'Valori assoluti'!L18/'Valori assoluti'!W18*100</f>
        <v>4.8624199019977379</v>
      </c>
      <c r="M18" s="9">
        <f>'Valori assoluti'!M18/'Valori assoluti'!W18*100</f>
        <v>4.2090714913933907</v>
      </c>
      <c r="N18" s="9">
        <f>'Valori assoluti'!N18/'Valori assoluti'!W18*100</f>
        <v>4.3472798090212335</v>
      </c>
      <c r="O18" s="9">
        <f>'Valori assoluti'!O18/'Valori assoluti'!W18*100</f>
        <v>3.9075260711144617</v>
      </c>
      <c r="P18" s="9">
        <f>'Valori assoluti'!P18/'Valori assoluti'!W18*100</f>
        <v>3.8949616786028396</v>
      </c>
      <c r="Q18" s="9">
        <f>'Valori assoluti'!Q18/'Valori assoluti'!W18*100</f>
        <v>3.5808518658122881</v>
      </c>
      <c r="R18" s="9">
        <f>'Valori assoluti'!R18/'Valori assoluti'!W18*100</f>
        <v>3.5808518658122881</v>
      </c>
      <c r="S18" s="9">
        <f>'Valori assoluti'!S18/'Valori assoluti'!W18*100</f>
        <v>3.9326548561377059</v>
      </c>
      <c r="T18" s="9">
        <f>'Valori assoluti'!T18/'Valori assoluti'!W18*100</f>
        <v>3.4426435481844453</v>
      </c>
      <c r="U18" s="9">
        <f>'Valori assoluti'!U18/'Valori assoluti'!W18*100</f>
        <v>4.0582987812539262</v>
      </c>
      <c r="V18" s="9">
        <f>'Valori assoluti'!V18/'Valori assoluti'!W18*100</f>
        <v>2.6636512124638774</v>
      </c>
      <c r="W18" s="9">
        <f>'Valori assoluti'!W18/'Valori assoluti'!W18*100</f>
        <v>100</v>
      </c>
      <c r="X18" s="134">
        <f t="shared" si="0"/>
        <v>100</v>
      </c>
    </row>
    <row r="19" spans="1:24" ht="15.75" thickBot="1">
      <c r="A19" s="251" t="s">
        <v>10</v>
      </c>
      <c r="B19" s="5" t="s">
        <v>2</v>
      </c>
      <c r="C19" s="11">
        <f>'Valori assoluti'!C19/'Valori assoluti'!W19*100</f>
        <v>6.4024072282141953</v>
      </c>
      <c r="D19" s="11">
        <f>'Valori assoluti'!D19/'Valori assoluti'!W19*100</f>
        <v>6.3134420806055065</v>
      </c>
      <c r="E19" s="11">
        <f>'Valori assoluti'!E19/'Valori assoluti'!W19*100</f>
        <v>6.4635310910972272</v>
      </c>
      <c r="F19" s="11">
        <f>'Valori assoluti'!F19/'Valori assoluti'!W19*100</f>
        <v>6.0158940181140661</v>
      </c>
      <c r="G19" s="11">
        <f>'Valori assoluti'!G19/'Valori assoluti'!W19*100</f>
        <v>6.0356640509159964</v>
      </c>
      <c r="H19" s="11">
        <f>'Valori assoluti'!H19/'Valori assoluti'!W19*100</f>
        <v>5.8512042035805525</v>
      </c>
      <c r="I19" s="11">
        <f>'Valori assoluti'!I19/'Valori assoluti'!W19*100</f>
        <v>5.7088236921171074</v>
      </c>
      <c r="J19" s="11">
        <f>'Valori assoluti'!J19/'Valori assoluti'!W19*100</f>
        <v>5.2104919019950495</v>
      </c>
      <c r="K19" s="11">
        <f>'Valori assoluti'!K19/'Valori assoluti'!W19*100</f>
        <v>5.2853096866812557</v>
      </c>
      <c r="L19" s="11">
        <f>'Valori assoluti'!L19/'Valori assoluti'!W19*100</f>
        <v>5.2765129289666346</v>
      </c>
      <c r="M19" s="11">
        <f>'Valori assoluti'!M19/'Valori assoluti'!W19*100</f>
        <v>5.211761537129119</v>
      </c>
      <c r="N19" s="11">
        <f>'Valori assoluti'!N19/'Valori assoluti'!W19*100</f>
        <v>4.575402270288996</v>
      </c>
      <c r="O19" s="11">
        <f>'Valori assoluti'!O19/'Valori assoluti'!W19*100</f>
        <v>4.3586574152586568</v>
      </c>
      <c r="P19" s="11">
        <f>'Valori assoluti'!P19/'Valori assoluti'!W19*100</f>
        <v>4.3031562222550717</v>
      </c>
      <c r="Q19" s="11">
        <f>'Valori assoluti'!Q19/'Valori assoluti'!W19*100</f>
        <v>4.19777650612735</v>
      </c>
      <c r="R19" s="11">
        <f>'Valori assoluti'!R19/'Valori assoluti'!W19*100</f>
        <v>4.231693901851763</v>
      </c>
      <c r="S19" s="11">
        <f>'Valori assoluti'!S19/'Valori assoluti'!W19*100</f>
        <v>4.2944501527643135</v>
      </c>
      <c r="T19" s="11">
        <f>'Valori assoluti'!T19/'Valori assoluti'!W19*100</f>
        <v>4.2074801460805906</v>
      </c>
      <c r="U19" s="11">
        <f>'Valori assoluti'!U19/'Valori assoluti'!W19*100</f>
        <v>4.0636486230353528</v>
      </c>
      <c r="V19" s="11">
        <f>'Valori assoluti'!V19/'Valori assoluti'!W19*100</f>
        <v>1.9926923429211947</v>
      </c>
      <c r="W19" s="11">
        <f>'Valori assoluti'!W19/'Valori assoluti'!W19*100</f>
        <v>100</v>
      </c>
      <c r="X19" s="134">
        <f t="shared" si="0"/>
        <v>99.999999999999986</v>
      </c>
    </row>
    <row r="20" spans="1:24" ht="21.75" thickBot="1">
      <c r="A20" s="252"/>
      <c r="B20" s="5" t="s">
        <v>3</v>
      </c>
      <c r="C20" s="11">
        <f>'Valori assoluti'!C20/'Valori assoluti'!W20*100</f>
        <v>7.4246588103777542</v>
      </c>
      <c r="D20" s="11">
        <f>'Valori assoluti'!D20/'Valori assoluti'!W20*100</f>
        <v>7.1358703246541522</v>
      </c>
      <c r="E20" s="11">
        <f>'Valori assoluti'!E20/'Valori assoluti'!W20*100</f>
        <v>7.825236387349201</v>
      </c>
      <c r="F20" s="11">
        <f>'Valori assoluti'!F20/'Valori assoluti'!W20*100</f>
        <v>6.8424239601285572</v>
      </c>
      <c r="G20" s="11">
        <f>'Valori assoluti'!G20/'Valori assoluti'!W20*100</f>
        <v>6.5256882015929936</v>
      </c>
      <c r="H20" s="11">
        <f>'Valori assoluti'!H20/'Valori assoluti'!W20*100</f>
        <v>6.5489775956029632</v>
      </c>
      <c r="I20" s="11">
        <f>'Valori assoluti'!I20/'Valori assoluti'!W20*100</f>
        <v>6.0366109273836699</v>
      </c>
      <c r="J20" s="11">
        <f>'Valori assoluti'!J20/'Valori assoluti'!W20*100</f>
        <v>5.4264288043225122</v>
      </c>
      <c r="K20" s="11">
        <f>'Valori assoluti'!K20/'Valori assoluti'!W20*100</f>
        <v>4.7696678932414178</v>
      </c>
      <c r="L20" s="11">
        <f>'Valori assoluti'!L20/'Valori assoluti'!W20*100</f>
        <v>4.7510363780334437</v>
      </c>
      <c r="M20" s="11">
        <f>'Valori assoluti'!M20/'Valori assoluti'!W20*100</f>
        <v>4.6159578927756302</v>
      </c>
      <c r="N20" s="11">
        <f>'Valori assoluti'!N20/'Valori assoluti'!W20*100</f>
        <v>4.2712748614281058</v>
      </c>
      <c r="O20" s="11">
        <f>'Valori assoluti'!O20/'Valori assoluti'!W20*100</f>
        <v>3.7915133448227674</v>
      </c>
      <c r="P20" s="11">
        <f>'Valori assoluti'!P20/'Valori assoluti'!W20*100</f>
        <v>3.777539708416787</v>
      </c>
      <c r="Q20" s="11">
        <f>'Valori assoluti'!Q20/'Valori assoluti'!W20*100</f>
        <v>3.6051981927430248</v>
      </c>
      <c r="R20" s="11">
        <f>'Valori assoluti'!R20/'Valori assoluti'!W20*100</f>
        <v>3.6098560715450185</v>
      </c>
      <c r="S20" s="11">
        <f>'Valori assoluti'!S20/'Valori assoluti'!W20*100</f>
        <v>4.0104336485164653</v>
      </c>
      <c r="T20" s="11">
        <f>'Valori assoluti'!T20/'Valori assoluti'!W20*100</f>
        <v>3.5306721319111278</v>
      </c>
      <c r="U20" s="11">
        <f>'Valori assoluti'!U20/'Valori assoluti'!W20*100</f>
        <v>3.4421724346732496</v>
      </c>
      <c r="V20" s="11">
        <f>'Valori assoluti'!V20/'Valori assoluti'!W20*100</f>
        <v>2.0587824304811591</v>
      </c>
      <c r="W20" s="11">
        <f>'Valori assoluti'!W20/'Valori assoluti'!W20*100</f>
        <v>100</v>
      </c>
      <c r="X20" s="134">
        <f t="shared" si="0"/>
        <v>100.00000000000001</v>
      </c>
    </row>
    <row r="21" spans="1:24" ht="15.75" thickBot="1">
      <c r="A21" s="253" t="s">
        <v>11</v>
      </c>
      <c r="B21" s="4" t="s">
        <v>2</v>
      </c>
      <c r="C21" s="9">
        <f>'Valori assoluti'!C21/'Valori assoluti'!W21*100</f>
        <v>6.3221437276447325</v>
      </c>
      <c r="D21" s="9">
        <f>'Valori assoluti'!D21/'Valori assoluti'!W21*100</f>
        <v>6.3459232910915802</v>
      </c>
      <c r="E21" s="9">
        <f>'Valori assoluti'!E21/'Valori assoluti'!W21*100</f>
        <v>5.6578021738484257</v>
      </c>
      <c r="F21" s="9">
        <f>'Valori assoluti'!F21/'Valori assoluti'!W21*100</f>
        <v>5.8591853517889172</v>
      </c>
      <c r="G21" s="9">
        <f>'Valori assoluti'!G21/'Valori assoluti'!W21*100</f>
        <v>5.8272315634072154</v>
      </c>
      <c r="H21" s="9">
        <f>'Valori assoluti'!H21/'Valori assoluti'!W21*100</f>
        <v>5.745984721630486</v>
      </c>
      <c r="I21" s="9">
        <f>'Valori assoluti'!I21/'Valori assoluti'!W21*100</f>
        <v>5.7331041247634422</v>
      </c>
      <c r="J21" s="9">
        <f>'Valori assoluti'!J21/'Valori assoluti'!W21*100</f>
        <v>5.2931822009967604</v>
      </c>
      <c r="K21" s="9">
        <f>'Valori assoluti'!K21/'Valori assoluti'!W21*100</f>
        <v>5.4143093523041408</v>
      </c>
      <c r="L21" s="9">
        <f>'Valori assoluti'!L21/'Valori assoluti'!W21*100</f>
        <v>5.3147324303704657</v>
      </c>
      <c r="M21" s="9">
        <f>'Valori assoluti'!M21/'Valori assoluti'!W21*100</f>
        <v>4.8339393819295129</v>
      </c>
      <c r="N21" s="9">
        <f>'Valori assoluti'!N21/'Valori assoluti'!W21*100</f>
        <v>4.6640145847989141</v>
      </c>
      <c r="O21" s="9">
        <f>'Valori assoluti'!O21/'Valori assoluti'!W21*100</f>
        <v>4.4093750928889195</v>
      </c>
      <c r="P21" s="9">
        <f>'Valori assoluti'!P21/'Valori assoluti'!W21*100</f>
        <v>4.0420303783923037</v>
      </c>
      <c r="Q21" s="9">
        <f>'Valori assoluti'!Q21/'Valori assoluti'!W21*100</f>
        <v>4.3219356564645732</v>
      </c>
      <c r="R21" s="9">
        <f>'Valori assoluti'!R21/'Valori assoluti'!W21*100</f>
        <v>4.2062579884470956</v>
      </c>
      <c r="S21" s="9">
        <f>'Valori assoluti'!S21/'Valori assoluti'!W21*100</f>
        <v>4.1656345675587305</v>
      </c>
      <c r="T21" s="9">
        <f>'Valori assoluti'!T21/'Valori assoluti'!W21*100</f>
        <v>4.1787628682116784</v>
      </c>
      <c r="U21" s="9">
        <f>'Valori assoluti'!U21/'Valori assoluti'!W21*100</f>
        <v>4.0824060954947639</v>
      </c>
      <c r="V21" s="9">
        <f>'Valori assoluti'!V21/'Valori assoluti'!W21*100</f>
        <v>3.5820444479673426</v>
      </c>
      <c r="W21" s="9">
        <f>'Valori assoluti'!W21/'Valori assoluti'!W21*100</f>
        <v>100</v>
      </c>
      <c r="X21" s="134">
        <f t="shared" si="0"/>
        <v>100</v>
      </c>
    </row>
    <row r="22" spans="1:24" ht="15.75" thickBot="1">
      <c r="A22" s="254"/>
      <c r="B22" s="4" t="s">
        <v>3</v>
      </c>
      <c r="C22" s="9">
        <f>'Valori assoluti'!C22/'Valori assoluti'!W22*100</f>
        <v>7.598434262030854</v>
      </c>
      <c r="D22" s="9">
        <f>'Valori assoluti'!D22/'Valori assoluti'!W22*100</f>
        <v>7.9668431959475008</v>
      </c>
      <c r="E22" s="9">
        <f>'Valori assoluti'!E22/'Valori assoluti'!W22*100</f>
        <v>6.1478240847340544</v>
      </c>
      <c r="F22" s="9">
        <f>'Valori assoluti'!F22/'Valori assoluti'!W22*100</f>
        <v>6.539258577020493</v>
      </c>
      <c r="G22" s="9">
        <f>'Valori assoluti'!G22/'Valori assoluti'!W22*100</f>
        <v>6.6889247064241308</v>
      </c>
      <c r="H22" s="9">
        <f>'Valori assoluti'!H22/'Valori assoluti'!W22*100</f>
        <v>6.1938752014736354</v>
      </c>
      <c r="I22" s="9">
        <f>'Valori assoluti'!I22/'Valori assoluti'!W22*100</f>
        <v>6.1593368639189503</v>
      </c>
      <c r="J22" s="9">
        <f>'Valori assoluti'!J22/'Valori assoluti'!W22*100</f>
        <v>5.1922634123877502</v>
      </c>
      <c r="K22" s="9">
        <f>'Valori assoluti'!K22/'Valori assoluti'!W22*100</f>
        <v>5.2498273083122262</v>
      </c>
      <c r="L22" s="9">
        <f>'Valori assoluti'!L22/'Valori assoluti'!W22*100</f>
        <v>4.9044439327653695</v>
      </c>
      <c r="M22" s="9">
        <f>'Valori assoluti'!M22/'Valori assoluti'!W22*100</f>
        <v>3.856781026939903</v>
      </c>
      <c r="N22" s="9">
        <f>'Valori assoluti'!N22/'Valori assoluti'!W22*100</f>
        <v>4.5705733364034078</v>
      </c>
      <c r="O22" s="9">
        <f>'Valori assoluti'!O22/'Valori assoluti'!W22*100</f>
        <v>3.2120653925857701</v>
      </c>
      <c r="P22" s="9">
        <f>'Valori assoluti'!P22/'Valori assoluti'!W22*100</f>
        <v>3.2005526134008746</v>
      </c>
      <c r="Q22" s="9">
        <f>'Valori assoluti'!Q22/'Valori assoluti'!W22*100</f>
        <v>4.2021644024867602</v>
      </c>
      <c r="R22" s="9">
        <f>'Valori assoluti'!R22/'Valori assoluti'!W22*100</f>
        <v>3.8798065853096939</v>
      </c>
      <c r="S22" s="9">
        <f>'Valori assoluti'!S22/'Valori assoluti'!W22*100</f>
        <v>3.6840893391664751</v>
      </c>
      <c r="T22" s="9">
        <f>'Valori assoluti'!T22/'Valori assoluti'!W22*100</f>
        <v>3.8798065853096939</v>
      </c>
      <c r="U22" s="9">
        <f>'Valori assoluti'!U22/'Valori assoluti'!W22*100</f>
        <v>3.6840893391664751</v>
      </c>
      <c r="V22" s="9">
        <f>'Valori assoluti'!V22/'Valori assoluti'!W22*100</f>
        <v>3.1890398342159796</v>
      </c>
      <c r="W22" s="9">
        <f>'Valori assoluti'!W22/'Valori assoluti'!W22*100</f>
        <v>100</v>
      </c>
      <c r="X22" s="134">
        <f t="shared" si="0"/>
        <v>100</v>
      </c>
    </row>
    <row r="23" spans="1:24" ht="15.75" thickBot="1">
      <c r="A23" s="253" t="s">
        <v>12</v>
      </c>
      <c r="B23" s="4" t="s">
        <v>2</v>
      </c>
      <c r="C23" s="9">
        <f>'Valori assoluti'!C23/'Valori assoluti'!W23*100</f>
        <v>6.3085586979392287</v>
      </c>
      <c r="D23" s="9">
        <f>'Valori assoluti'!D23/'Valori assoluti'!W23*100</f>
        <v>6.283185840707965</v>
      </c>
      <c r="E23" s="9">
        <f>'Valori assoluti'!E23/'Valori assoluti'!W23*100</f>
        <v>5.4820842873940219</v>
      </c>
      <c r="F23" s="9">
        <f>'Valori assoluti'!F23/'Valori assoluti'!W23*100</f>
        <v>5.6439136085153789</v>
      </c>
      <c r="G23" s="9">
        <f>'Valori assoluti'!G23/'Valori assoluti'!W23*100</f>
        <v>5.7454050374404355</v>
      </c>
      <c r="H23" s="9">
        <f>'Valori assoluti'!H23/'Valori assoluti'!W23*100</f>
        <v>5.5965715700228973</v>
      </c>
      <c r="I23" s="9">
        <f>'Valori assoluti'!I23/'Valori assoluti'!W23*100</f>
        <v>5.2144315861130019</v>
      </c>
      <c r="J23" s="9">
        <f>'Valori assoluti'!J23/'Valori assoluti'!W23*100</f>
        <v>5.2722940776038119</v>
      </c>
      <c r="K23" s="9">
        <f>'Valori assoluti'!K23/'Valori assoluti'!W23*100</f>
        <v>5.2633207500464136</v>
      </c>
      <c r="L23" s="9">
        <f>'Valori assoluti'!L23/'Valori assoluti'!W23*100</f>
        <v>5.0659075437836503</v>
      </c>
      <c r="M23" s="9">
        <f>'Valori assoluti'!M23/'Valori assoluti'!W23*100</f>
        <v>5.188439878705366</v>
      </c>
      <c r="N23" s="9">
        <f>'Valori assoluti'!N23/'Valori assoluti'!W23*100</f>
        <v>4.9396621078037013</v>
      </c>
      <c r="O23" s="9">
        <f>'Valori assoluti'!O23/'Valori assoluti'!W23*100</f>
        <v>4.5176062875177916</v>
      </c>
      <c r="P23" s="9">
        <f>'Valori assoluti'!P23/'Valori assoluti'!W23*100</f>
        <v>4.2415991088557456</v>
      </c>
      <c r="Q23" s="9">
        <f>'Valori assoluti'!Q23/'Valori assoluti'!W23*100</f>
        <v>4.2208676279472739</v>
      </c>
      <c r="R23" s="9">
        <f>'Valori assoluti'!R23/'Valori assoluti'!W23*100</f>
        <v>4.3220496317841448</v>
      </c>
      <c r="S23" s="9">
        <f>'Valori assoluti'!S23/'Valori assoluti'!W23*100</f>
        <v>4.3922891268024014</v>
      </c>
      <c r="T23" s="9">
        <f>'Valori assoluti'!T23/'Valori assoluti'!W23*100</f>
        <v>4.154650659075438</v>
      </c>
      <c r="U23" s="9">
        <f>'Valori assoluti'!U23/'Valori assoluti'!W23*100</f>
        <v>4.2295315304164856</v>
      </c>
      <c r="V23" s="9">
        <f>'Valori assoluti'!V23/'Valori assoluti'!W23*100</f>
        <v>3.9176310415248468</v>
      </c>
      <c r="W23" s="9">
        <f>'Valori assoluti'!W23/'Valori assoluti'!W23*100</f>
        <v>100</v>
      </c>
      <c r="X23" s="134">
        <f t="shared" si="0"/>
        <v>99.999999999999986</v>
      </c>
    </row>
    <row r="24" spans="1:24" ht="15.75" thickBot="1">
      <c r="A24" s="254"/>
      <c r="B24" s="4" t="s">
        <v>3</v>
      </c>
      <c r="C24" s="9">
        <f>'Valori assoluti'!C24/'Valori assoluti'!W24*100</f>
        <v>7.7759304258856634</v>
      </c>
      <c r="D24" s="9">
        <f>'Valori assoluti'!D24/'Valori assoluti'!W24*100</f>
        <v>7.3027241335209103</v>
      </c>
      <c r="E24" s="9">
        <f>'Valori assoluti'!E24/'Valori assoluti'!W24*100</f>
        <v>6.2539966747665945</v>
      </c>
      <c r="F24" s="9">
        <f>'Valori assoluti'!F24/'Valori assoluti'!W24*100</f>
        <v>6.6504668116127386</v>
      </c>
      <c r="G24" s="9">
        <f>'Valori assoluti'!G24/'Valori assoluti'!W24*100</f>
        <v>6.4842051413224207</v>
      </c>
      <c r="H24" s="9">
        <f>'Valori assoluti'!H24/'Valori assoluti'!W24*100</f>
        <v>5.7040542268832333</v>
      </c>
      <c r="I24" s="9">
        <f>'Valori assoluti'!I24/'Valori assoluti'!W24*100</f>
        <v>5.6401074306177259</v>
      </c>
      <c r="J24" s="9">
        <f>'Valori assoluti'!J24/'Valori assoluti'!W24*100</f>
        <v>5.1669011382529737</v>
      </c>
      <c r="K24" s="9">
        <f>'Valori assoluti'!K24/'Valori assoluti'!W24*100</f>
        <v>4.9878501087095541</v>
      </c>
      <c r="L24" s="9">
        <f>'Valori assoluti'!L24/'Valori assoluti'!W24*100</f>
        <v>4.5274331755979027</v>
      </c>
      <c r="M24" s="9">
        <f>'Valori assoluti'!M24/'Valori assoluti'!W24*100</f>
        <v>4.5274331755979027</v>
      </c>
      <c r="N24" s="9">
        <f>'Valori assoluti'!N24/'Valori assoluti'!W24*100</f>
        <v>4.5658012533572068</v>
      </c>
      <c r="O24" s="9">
        <f>'Valori assoluti'!O24/'Valori assoluti'!W24*100</f>
        <v>4.1053843202455562</v>
      </c>
      <c r="P24" s="9">
        <f>'Valori assoluti'!P24/'Valori assoluti'!W24*100</f>
        <v>3.8879652129428317</v>
      </c>
      <c r="Q24" s="9">
        <f>'Valori assoluti'!Q24/'Valori assoluti'!W24*100</f>
        <v>4.0925949609924546</v>
      </c>
      <c r="R24" s="9">
        <f>'Valori assoluti'!R24/'Valori assoluti'!W24*100</f>
        <v>4.0798056017393529</v>
      </c>
      <c r="S24" s="9">
        <f>'Valori assoluti'!S24/'Valori assoluti'!W24*100</f>
        <v>3.9263332907021358</v>
      </c>
      <c r="T24" s="9">
        <f>'Valori assoluti'!T24/'Valori assoluti'!W24*100</f>
        <v>3.6321780278808031</v>
      </c>
      <c r="U24" s="9">
        <f>'Valori assoluti'!U24/'Valori assoluti'!W24*100</f>
        <v>3.5426525131090929</v>
      </c>
      <c r="V24" s="9">
        <f>'Valori assoluti'!V24/'Valori assoluti'!W24*100</f>
        <v>3.1461823762629493</v>
      </c>
      <c r="W24" s="9">
        <f>'Valori assoluti'!W24/'Valori assoluti'!W24*100</f>
        <v>100</v>
      </c>
      <c r="X24" s="134">
        <f t="shared" si="0"/>
        <v>100</v>
      </c>
    </row>
    <row r="25" spans="1:24" ht="15.75" thickBot="1">
      <c r="A25" s="253" t="s">
        <v>13</v>
      </c>
      <c r="B25" s="4" t="s">
        <v>2</v>
      </c>
      <c r="C25" s="9">
        <f>'Valori assoluti'!C25/'Valori assoluti'!W25*100</f>
        <v>6.2358776290416289</v>
      </c>
      <c r="D25" s="9">
        <f>'Valori assoluti'!D25/'Valori assoluti'!W25*100</f>
        <v>6.3186820898161749</v>
      </c>
      <c r="E25" s="9">
        <f>'Valori assoluti'!E25/'Valori assoluti'!W25*100</f>
        <v>5.8016454228781713</v>
      </c>
      <c r="F25" s="9">
        <f>'Valori assoluti'!F25/'Valori assoluti'!W25*100</f>
        <v>5.8204518597320503</v>
      </c>
      <c r="G25" s="9">
        <f>'Valori assoluti'!G25/'Valori assoluti'!W25*100</f>
        <v>5.6472642248239353</v>
      </c>
      <c r="H25" s="9">
        <f>'Valori assoluti'!H25/'Valori assoluti'!W25*100</f>
        <v>5.7455068054039033</v>
      </c>
      <c r="I25" s="9">
        <f>'Valori assoluti'!I25/'Valori assoluti'!W25*100</f>
        <v>5.5049528295266672</v>
      </c>
      <c r="J25" s="9">
        <f>'Valori assoluti'!J25/'Valori assoluti'!W25*100</f>
        <v>5.1403325090312997</v>
      </c>
      <c r="K25" s="9">
        <f>'Valori assoluti'!K25/'Valori assoluti'!W25*100</f>
        <v>5.2054533053014502</v>
      </c>
      <c r="L25" s="9">
        <f>'Valori assoluti'!L25/'Valori assoluti'!W25*100</f>
        <v>5.1108597348573097</v>
      </c>
      <c r="M25" s="9">
        <f>'Valori assoluti'!M25/'Valori assoluti'!W25*100</f>
        <v>5.2363295449122971</v>
      </c>
      <c r="N25" s="9">
        <f>'Valori assoluti'!N25/'Valori assoluti'!W25*100</f>
        <v>4.3470938441199012</v>
      </c>
      <c r="O25" s="9">
        <f>'Valori assoluti'!O25/'Valori assoluti'!W25*100</f>
        <v>4.5870864338223942</v>
      </c>
      <c r="P25" s="9">
        <f>'Valori assoluti'!P25/'Valori assoluti'!W25*100</f>
        <v>4.3069547326258002</v>
      </c>
      <c r="Q25" s="9">
        <f>'Valori assoluti'!Q25/'Valori assoluti'!W25*100</f>
        <v>4.2850606718108351</v>
      </c>
      <c r="R25" s="9">
        <f>'Valori assoluti'!R25/'Valori assoluti'!W25*100</f>
        <v>4.2738329483159818</v>
      </c>
      <c r="S25" s="9">
        <f>'Valori assoluti'!S25/'Valori assoluti'!W25*100</f>
        <v>4.0736987770202182</v>
      </c>
      <c r="T25" s="9">
        <f>'Valori assoluti'!T25/'Valori assoluti'!W25*100</f>
        <v>4.35523394365367</v>
      </c>
      <c r="U25" s="9">
        <f>'Valori assoluti'!U25/'Valori assoluti'!W25*100</f>
        <v>4.2205012617154276</v>
      </c>
      <c r="V25" s="9">
        <f>'Valori assoluti'!V25/'Valori assoluti'!W25*100</f>
        <v>3.7831814315908838</v>
      </c>
      <c r="W25" s="9">
        <f>'Valori assoluti'!W25/'Valori assoluti'!W25*100</f>
        <v>100</v>
      </c>
      <c r="X25" s="134">
        <f t="shared" si="0"/>
        <v>100</v>
      </c>
    </row>
    <row r="26" spans="1:24" ht="15.75" thickBot="1">
      <c r="A26" s="254"/>
      <c r="B26" s="4" t="s">
        <v>3</v>
      </c>
      <c r="C26" s="9">
        <f>'Valori assoluti'!C26/'Valori assoluti'!W26*100</f>
        <v>8.2166853303471434</v>
      </c>
      <c r="D26" s="9">
        <f>'Valori assoluti'!D26/'Valori assoluti'!W26*100</f>
        <v>7.3488241881298988</v>
      </c>
      <c r="E26" s="9">
        <f>'Valori assoluti'!E26/'Valori assoluti'!W26*100</f>
        <v>6.6069428891377378</v>
      </c>
      <c r="F26" s="9">
        <f>'Valori assoluti'!F26/'Valori assoluti'!W26*100</f>
        <v>6.4389697648376263</v>
      </c>
      <c r="G26" s="9">
        <f>'Valori assoluti'!G26/'Valori assoluti'!W26*100</f>
        <v>5.683090705487122</v>
      </c>
      <c r="H26" s="9">
        <f>'Valori assoluti'!H26/'Valori assoluti'!W26*100</f>
        <v>6.1730123180291159</v>
      </c>
      <c r="I26" s="9">
        <f>'Valori assoluti'!I26/'Valori assoluti'!W26*100</f>
        <v>5.6690929451287797</v>
      </c>
      <c r="J26" s="9">
        <f>'Valori assoluti'!J26/'Valori assoluti'!W26*100</f>
        <v>4.6052631578947363</v>
      </c>
      <c r="K26" s="9">
        <f>'Valori assoluti'!K26/'Valori assoluti'!W26*100</f>
        <v>4.6892497200447929</v>
      </c>
      <c r="L26" s="9">
        <f>'Valori assoluti'!L26/'Valori assoluti'!W26*100</f>
        <v>4.647256438969765</v>
      </c>
      <c r="M26" s="9">
        <f>'Valori assoluti'!M26/'Valori assoluti'!W26*100</f>
        <v>4.6752519596864506</v>
      </c>
      <c r="N26" s="9">
        <f>'Valori assoluti'!N26/'Valori assoluti'!W26*100</f>
        <v>4.4092945128779402</v>
      </c>
      <c r="O26" s="9">
        <f>'Valori assoluti'!O26/'Valori assoluti'!W26*100</f>
        <v>4.2693169092945125</v>
      </c>
      <c r="P26" s="9">
        <f>'Valori assoluti'!P26/'Valori assoluti'!W26*100</f>
        <v>3.7374020156774912</v>
      </c>
      <c r="Q26" s="9">
        <f>'Valori assoluti'!Q26/'Valori assoluti'!W26*100</f>
        <v>4.1713325867861144</v>
      </c>
      <c r="R26" s="9">
        <f>'Valori assoluti'!R26/'Valori assoluti'!W26*100</f>
        <v>3.9893617021276597</v>
      </c>
      <c r="S26" s="9">
        <f>'Valori assoluti'!S26/'Valori assoluti'!W26*100</f>
        <v>3.8493840985442325</v>
      </c>
      <c r="T26" s="9">
        <f>'Valori assoluti'!T26/'Valori assoluti'!W26*100</f>
        <v>4.2413213885778278</v>
      </c>
      <c r="U26" s="9">
        <f>'Valori assoluti'!U26/'Valori assoluti'!W26*100</f>
        <v>3.3874580067189251</v>
      </c>
      <c r="V26" s="9">
        <f>'Valori assoluti'!V26/'Valori assoluti'!W26*100</f>
        <v>3.1914893617021276</v>
      </c>
      <c r="W26" s="9">
        <f>'Valori assoluti'!W26/'Valori assoluti'!W26*100</f>
        <v>100</v>
      </c>
      <c r="X26" s="134">
        <f t="shared" si="0"/>
        <v>100.00000000000003</v>
      </c>
    </row>
    <row r="27" spans="1:24" ht="15.75" thickBot="1">
      <c r="A27" s="251" t="s">
        <v>14</v>
      </c>
      <c r="B27" s="5" t="s">
        <v>2</v>
      </c>
      <c r="C27" s="11">
        <f>'Valori assoluti'!C27/'Valori assoluti'!W27*100</f>
        <v>6.2897163732782841</v>
      </c>
      <c r="D27" s="11">
        <f>'Valori assoluti'!D27/'Valori assoluti'!W27*100</f>
        <v>6.3182443043385534</v>
      </c>
      <c r="E27" s="11">
        <f>'Valori assoluti'!E27/'Valori assoluti'!W27*100</f>
        <v>5.6526849030004183</v>
      </c>
      <c r="F27" s="11">
        <f>'Valori assoluti'!F27/'Valori assoluti'!W27*100</f>
        <v>5.7822146352902513</v>
      </c>
      <c r="G27" s="11">
        <f>'Valori assoluti'!G27/'Valori assoluti'!W27*100</f>
        <v>5.7436234534676212</v>
      </c>
      <c r="H27" s="11">
        <f>'Valori assoluti'!H27/'Valori assoluti'!W27*100</f>
        <v>5.7012470121839192</v>
      </c>
      <c r="I27" s="11">
        <f>'Valori assoluti'!I27/'Valori assoluti'!W27*100</f>
        <v>5.5033056393903328</v>
      </c>
      <c r="J27" s="11">
        <f>'Valori assoluti'!J27/'Valori assoluti'!W27*100</f>
        <v>5.2366756558885248</v>
      </c>
      <c r="K27" s="11">
        <f>'Valori assoluti'!K27/'Valori assoluti'!W27*100</f>
        <v>5.3005634497192906</v>
      </c>
      <c r="L27" s="11">
        <f>'Valori assoluti'!L27/'Valori assoluti'!W27*100</f>
        <v>5.1734341258681864</v>
      </c>
      <c r="M27" s="11">
        <f>'Valori assoluti'!M27/'Valori assoluti'!W27*100</f>
        <v>5.0720630310326653</v>
      </c>
      <c r="N27" s="11">
        <f>'Valori assoluti'!N27/'Valori assoluti'!W27*100</f>
        <v>4.6420206268943609</v>
      </c>
      <c r="O27" s="11">
        <f>'Valori assoluti'!O27/'Valori assoluti'!W27*100</f>
        <v>4.5001195588049292</v>
      </c>
      <c r="P27" s="11">
        <f>'Valori assoluti'!P27/'Valori assoluti'!W27*100</f>
        <v>4.1887127255806913</v>
      </c>
      <c r="Q27" s="11">
        <f>'Valori assoluti'!Q27/'Valori assoluti'!W27*100</f>
        <v>4.2796512760478942</v>
      </c>
      <c r="R27" s="11">
        <f>'Valori assoluti'!R27/'Valori assoluti'!W27*100</f>
        <v>4.2630330637797753</v>
      </c>
      <c r="S27" s="11">
        <f>'Valori assoluti'!S27/'Valori assoluti'!W27*100</f>
        <v>4.2030228528115705</v>
      </c>
      <c r="T27" s="11">
        <f>'Valori assoluti'!T27/'Valori assoluti'!W27*100</f>
        <v>4.2296119924405602</v>
      </c>
      <c r="U27" s="11">
        <f>'Valori assoluti'!U27/'Valori assoluti'!W27*100</f>
        <v>4.1717252197066141</v>
      </c>
      <c r="V27" s="11">
        <f>'Valori assoluti'!V27/'Valori assoluti'!W27*100</f>
        <v>3.7483301004755583</v>
      </c>
      <c r="W27" s="11">
        <f>'Valori assoluti'!W27/'Valori assoluti'!W27*100</f>
        <v>100</v>
      </c>
      <c r="X27" s="134">
        <f t="shared" si="0"/>
        <v>100</v>
      </c>
    </row>
    <row r="28" spans="1:24" ht="21.75" thickBot="1">
      <c r="A28" s="252"/>
      <c r="B28" s="5" t="s">
        <v>3</v>
      </c>
      <c r="C28" s="11">
        <f>'Valori assoluti'!C28/'Valori assoluti'!W28*100</f>
        <v>7.8438834623028457</v>
      </c>
      <c r="D28" s="11">
        <f>'Valori assoluti'!D28/'Valori assoluti'!W28*100</f>
        <v>7.5605733857668405</v>
      </c>
      <c r="E28" s="11">
        <f>'Valori assoluti'!E28/'Valori assoluti'!W28*100</f>
        <v>6.3216203644974422</v>
      </c>
      <c r="F28" s="11">
        <f>'Valori assoluti'!F28/'Valori assoluti'!W28*100</f>
        <v>6.5457313205632373</v>
      </c>
      <c r="G28" s="11">
        <f>'Valori assoluti'!G28/'Valori assoluti'!W28*100</f>
        <v>6.317391855892426</v>
      </c>
      <c r="H28" s="11">
        <f>'Valori assoluti'!H28/'Valori assoluti'!W28*100</f>
        <v>6.025624762146391</v>
      </c>
      <c r="I28" s="11">
        <f>'Valori assoluti'!I28/'Valori assoluti'!W28*100</f>
        <v>5.8395703835257304</v>
      </c>
      <c r="J28" s="11">
        <f>'Valori assoluti'!J28/'Valori assoluti'!W28*100</f>
        <v>5.0065541883377733</v>
      </c>
      <c r="K28" s="11">
        <f>'Valori assoluti'!K28/'Valori assoluti'!W28*100</f>
        <v>4.9938686625227282</v>
      </c>
      <c r="L28" s="11">
        <f>'Valori assoluti'!L28/'Valori assoluti'!W28*100</f>
        <v>4.7021015687766923</v>
      </c>
      <c r="M28" s="11">
        <f>'Valori assoluti'!M28/'Valori assoluti'!W28*100</f>
        <v>4.3257643029303567</v>
      </c>
      <c r="N28" s="11">
        <f>'Valori assoluti'!N28/'Valori assoluti'!W28*100</f>
        <v>4.5202756987610471</v>
      </c>
      <c r="O28" s="11">
        <f>'Valori assoluti'!O28/'Valori assoluti'!W28*100</f>
        <v>3.8268002875385849</v>
      </c>
      <c r="P28" s="11">
        <f>'Valori assoluti'!P28/'Valori assoluti'!W28*100</f>
        <v>3.5900038056577448</v>
      </c>
      <c r="Q28" s="11">
        <f>'Valori assoluti'!Q28/'Valori assoluti'!W28*100</f>
        <v>4.1566239587297567</v>
      </c>
      <c r="R28" s="11">
        <f>'Valori assoluti'!R28/'Valori assoluti'!W28*100</f>
        <v>3.9790265973191254</v>
      </c>
      <c r="S28" s="11">
        <f>'Valori assoluti'!S28/'Valori assoluti'!W28*100</f>
        <v>3.8141147617235402</v>
      </c>
      <c r="T28" s="11">
        <f>'Valori assoluti'!T28/'Valori assoluti'!W28*100</f>
        <v>3.9071419510338705</v>
      </c>
      <c r="U28" s="11">
        <f>'Valori assoluti'!U28/'Valori assoluti'!W28*100</f>
        <v>3.5477187196075946</v>
      </c>
      <c r="V28" s="11">
        <f>'Valori assoluti'!V28/'Valori assoluti'!W28*100</f>
        <v>3.1756099623662735</v>
      </c>
      <c r="W28" s="11">
        <f>'Valori assoluti'!W28/'Valori assoluti'!W28*100</f>
        <v>100</v>
      </c>
      <c r="X28" s="134">
        <f t="shared" si="0"/>
        <v>100</v>
      </c>
    </row>
    <row r="29" spans="1:24" ht="15.75" thickBot="1">
      <c r="A29" s="253" t="s">
        <v>15</v>
      </c>
      <c r="B29" s="4" t="s">
        <v>2</v>
      </c>
      <c r="C29" s="9">
        <f>'Valori assoluti'!C29/'Valori assoluti'!W29*100</f>
        <v>6.3285573041564014</v>
      </c>
      <c r="D29" s="9">
        <f>'Valori assoluti'!D29/'Valori assoluti'!W29*100</f>
        <v>6.4225119764894822</v>
      </c>
      <c r="E29" s="9">
        <f>'Valori assoluti'!E29/'Valori assoluti'!W29*100</f>
        <v>5.9415405288774057</v>
      </c>
      <c r="F29" s="9">
        <f>'Valori assoluti'!F29/'Valori assoluti'!W29*100</f>
        <v>5.6736058382996388</v>
      </c>
      <c r="G29" s="9">
        <f>'Valori assoluti'!G29/'Valori assoluti'!W29*100</f>
        <v>5.6255360059431787</v>
      </c>
      <c r="H29" s="9">
        <f>'Valori assoluti'!H29/'Valori assoluti'!W29*100</f>
        <v>5.8350221503602508</v>
      </c>
      <c r="I29" s="9">
        <f>'Valori assoluti'!I29/'Valori assoluti'!W29*100</f>
        <v>5.5070001693369095</v>
      </c>
      <c r="J29" s="9">
        <f>'Valori assoluti'!J29/'Valori assoluti'!W29*100</f>
        <v>5.3835480998760019</v>
      </c>
      <c r="K29" s="9">
        <f>'Valori assoluti'!K29/'Valori assoluti'!W29*100</f>
        <v>5.2691091239819299</v>
      </c>
      <c r="L29" s="9">
        <f>'Valori assoluti'!L29/'Valori assoluti'!W29*100</f>
        <v>5.159859504989976</v>
      </c>
      <c r="M29" s="9">
        <f>'Valori assoluti'!M29/'Valori assoluti'!W29*100</f>
        <v>5.0000819372142438</v>
      </c>
      <c r="N29" s="9">
        <f>'Valori assoluti'!N29/'Valori assoluti'!W29*100</f>
        <v>4.6111532936028885</v>
      </c>
      <c r="O29" s="9">
        <f>'Valori assoluti'!O29/'Valori assoluti'!W29*100</f>
        <v>4.3077124768527364</v>
      </c>
      <c r="P29" s="9">
        <f>'Valori assoluti'!P29/'Valori assoluti'!W29*100</f>
        <v>4.2872281732917452</v>
      </c>
      <c r="Q29" s="9">
        <f>'Valori assoluti'!Q29/'Valori assoluti'!W29*100</f>
        <v>4.2536339154517195</v>
      </c>
      <c r="R29" s="9">
        <f>'Valori assoluti'!R29/'Valori assoluti'!W29*100</f>
        <v>4.2506295509294407</v>
      </c>
      <c r="S29" s="9">
        <f>'Valori assoluti'!S29/'Valori assoluti'!W29*100</f>
        <v>4.3224611754166506</v>
      </c>
      <c r="T29" s="9">
        <f>'Valori assoluti'!T29/'Valori assoluti'!W29*100</f>
        <v>4.3017037478081797</v>
      </c>
      <c r="U29" s="9">
        <f>'Valori assoluti'!U29/'Valori assoluti'!W29*100</f>
        <v>4.2612813887811569</v>
      </c>
      <c r="V29" s="9">
        <f>'Valori assoluti'!V29/'Valori assoluti'!W29*100</f>
        <v>3.2578236383400614</v>
      </c>
      <c r="W29" s="9">
        <f>'Valori assoluti'!W29/'Valori assoluti'!W29*100</f>
        <v>100</v>
      </c>
      <c r="X29" s="134">
        <f t="shared" si="0"/>
        <v>100</v>
      </c>
    </row>
    <row r="30" spans="1:24" ht="15.75" thickBot="1">
      <c r="A30" s="254"/>
      <c r="B30" s="4" t="s">
        <v>3</v>
      </c>
      <c r="C30" s="9">
        <f>'Valori assoluti'!C30/'Valori assoluti'!W30*100</f>
        <v>7.6672796718064786</v>
      </c>
      <c r="D30" s="9">
        <f>'Valori assoluti'!D30/'Valori assoluti'!W30*100</f>
        <v>7.6814259442636867</v>
      </c>
      <c r="E30" s="9">
        <f>'Valori assoluti'!E30/'Valori assoluti'!W30*100</f>
        <v>7.2711840430046681</v>
      </c>
      <c r="F30" s="9">
        <f>'Valori assoluti'!F30/'Valori assoluti'!W30*100</f>
        <v>6.2102136087141036</v>
      </c>
      <c r="G30" s="9">
        <f>'Valori assoluti'!G30/'Valori assoluti'!W30*100</f>
        <v>6.0546046116848213</v>
      </c>
      <c r="H30" s="9">
        <f>'Valori assoluti'!H30/'Valori assoluti'!W30*100</f>
        <v>6.5497241476870842</v>
      </c>
      <c r="I30" s="9">
        <f>'Valori assoluti'!I30/'Valori assoluti'!W30*100</f>
        <v>4.9511953600226342</v>
      </c>
      <c r="J30" s="9">
        <f>'Valori assoluti'!J30/'Valori assoluti'!W30*100</f>
        <v>4.8804639977365962</v>
      </c>
      <c r="K30" s="9">
        <f>'Valori assoluti'!K30/'Valori assoluti'!W30*100</f>
        <v>5.149243174423539</v>
      </c>
      <c r="L30" s="9">
        <f>'Valori assoluti'!L30/'Valori assoluti'!W30*100</f>
        <v>4.3994907341915406</v>
      </c>
      <c r="M30" s="9">
        <f>'Valori assoluti'!M30/'Valori assoluti'!W30*100</f>
        <v>4.1872966473334277</v>
      </c>
      <c r="N30" s="9">
        <f>'Valori assoluti'!N30/'Valori assoluti'!W30*100</f>
        <v>4.6541236384212761</v>
      </c>
      <c r="O30" s="9">
        <f>'Valori assoluti'!O30/'Valori assoluti'!W30*100</f>
        <v>3.8477861083604474</v>
      </c>
      <c r="P30" s="9">
        <f>'Valori assoluti'!P30/'Valori assoluti'!W30*100</f>
        <v>4.2580280096194656</v>
      </c>
      <c r="Q30" s="9">
        <f>'Valori assoluti'!Q30/'Valori assoluti'!W30*100</f>
        <v>3.8336398359032393</v>
      </c>
      <c r="R30" s="9">
        <f>'Valori assoluti'!R30/'Valori assoluti'!W30*100</f>
        <v>3.7346159287027869</v>
      </c>
      <c r="S30" s="9">
        <f>'Valori assoluti'!S30/'Valori assoluti'!W30*100</f>
        <v>3.8477861083604474</v>
      </c>
      <c r="T30" s="9">
        <f>'Valori assoluti'!T30/'Valori assoluti'!W30*100</f>
        <v>3.8194935634460316</v>
      </c>
      <c r="U30" s="9">
        <f>'Valori assoluti'!U30/'Valori assoluti'!W30*100</f>
        <v>3.5507143867590893</v>
      </c>
      <c r="V30" s="9">
        <f>'Valori assoluti'!V30/'Valori assoluti'!W30*100</f>
        <v>3.4516904795586361</v>
      </c>
      <c r="W30" s="9">
        <f>'Valori assoluti'!W30/'Valori assoluti'!W30*100</f>
        <v>100</v>
      </c>
      <c r="X30" s="134">
        <f t="shared" si="0"/>
        <v>100</v>
      </c>
    </row>
    <row r="31" spans="1:24" ht="15.75" thickBot="1">
      <c r="A31" s="253" t="s">
        <v>16</v>
      </c>
      <c r="B31" s="4" t="s">
        <v>2</v>
      </c>
      <c r="C31" s="9">
        <f>'Valori assoluti'!C31/'Valori assoluti'!W31*100</f>
        <v>6.7218391351685804</v>
      </c>
      <c r="D31" s="9">
        <f>'Valori assoluti'!D31/'Valori assoluti'!W31*100</f>
        <v>6.7602139470130123</v>
      </c>
      <c r="E31" s="9">
        <f>'Valori assoluti'!E31/'Valori assoluti'!W31*100</f>
        <v>5.8689663789051574</v>
      </c>
      <c r="F31" s="9">
        <f>'Valori assoluti'!F31/'Valori assoluti'!W31*100</f>
        <v>5.9320319611611207</v>
      </c>
      <c r="G31" s="9">
        <f>'Valori assoluti'!G31/'Valori assoluti'!W31*100</f>
        <v>6.0647076672279105</v>
      </c>
      <c r="H31" s="9">
        <f>'Valori assoluti'!H31/'Valori assoluti'!W31*100</f>
        <v>5.9927177101244062</v>
      </c>
      <c r="I31" s="9">
        <f>'Valori assoluti'!I31/'Valori assoluti'!W31*100</f>
        <v>5.3623593667263609</v>
      </c>
      <c r="J31" s="9">
        <f>'Valori assoluti'!J31/'Valori assoluti'!W31*100</f>
        <v>5.251399639455256</v>
      </c>
      <c r="K31" s="9">
        <f>'Valori assoluti'!K31/'Valori assoluti'!W31*100</f>
        <v>5.2041004527632841</v>
      </c>
      <c r="L31" s="9">
        <f>'Valori assoluti'!L31/'Valori assoluti'!W31*100</f>
        <v>5.1841693489371075</v>
      </c>
      <c r="M31" s="9">
        <f>'Valori assoluti'!M31/'Valori assoluti'!W31*100</f>
        <v>4.7046329404625205</v>
      </c>
      <c r="N31" s="9">
        <f>'Valori assoluti'!N31/'Valori assoluti'!W31*100</f>
        <v>4.5576782346396634</v>
      </c>
      <c r="O31" s="9">
        <f>'Valori assoluti'!O31/'Valori assoluti'!W31*100</f>
        <v>4.5059168605239206</v>
      </c>
      <c r="P31" s="9">
        <f>'Valori assoluti'!P31/'Valori assoluti'!W31*100</f>
        <v>4.3533100506309532</v>
      </c>
      <c r="Q31" s="9">
        <f>'Valori assoluti'!Q31/'Valori assoluti'!W31*100</f>
        <v>4.2369956984513237</v>
      </c>
      <c r="R31" s="9">
        <f>'Valori assoluti'!R31/'Valori assoluti'!W31*100</f>
        <v>4.3262394469267429</v>
      </c>
      <c r="S31" s="9">
        <f>'Valori assoluti'!S31/'Valori assoluti'!W31*100</f>
        <v>4.3363537384206241</v>
      </c>
      <c r="T31" s="9">
        <f>'Valori assoluti'!T31/'Valori assoluti'!W31*100</f>
        <v>4.1551889290155231</v>
      </c>
      <c r="U31" s="9">
        <f>'Valori assoluti'!U31/'Valori assoluti'!W31*100</f>
        <v>4.2182545112714855</v>
      </c>
      <c r="V31" s="9">
        <f>'Valori assoluti'!V31/'Valori assoluti'!W31*100</f>
        <v>2.2629239821750486</v>
      </c>
      <c r="W31" s="9">
        <f>'Valori assoluti'!W31/'Valori assoluti'!W31*100</f>
        <v>100</v>
      </c>
      <c r="X31" s="134">
        <f t="shared" si="0"/>
        <v>100.00000000000001</v>
      </c>
    </row>
    <row r="32" spans="1:24" ht="15.75" thickBot="1">
      <c r="A32" s="254"/>
      <c r="B32" s="4" t="s">
        <v>3</v>
      </c>
      <c r="C32" s="9">
        <f>'Valori assoluti'!C32/'Valori assoluti'!W32*100</f>
        <v>8.0293108824446531</v>
      </c>
      <c r="D32" s="9">
        <f>'Valori assoluti'!D32/'Valori assoluti'!W32*100</f>
        <v>8.3879014655441217</v>
      </c>
      <c r="E32" s="9">
        <f>'Valori assoluti'!E32/'Valori assoluti'!W32*100</f>
        <v>6.6573121297162459</v>
      </c>
      <c r="F32" s="9">
        <f>'Valori assoluti'!F32/'Valori assoluti'!W32*100</f>
        <v>7.9045837231057057</v>
      </c>
      <c r="G32" s="9">
        <f>'Valori assoluti'!G32/'Valori assoluti'!W32*100</f>
        <v>6.0804490177736206</v>
      </c>
      <c r="H32" s="9">
        <f>'Valori assoluti'!H32/'Valori assoluti'!W32*100</f>
        <v>6.3610851262862491</v>
      </c>
      <c r="I32" s="9">
        <f>'Valori assoluti'!I32/'Valori assoluti'!W32*100</f>
        <v>5.160586217648893</v>
      </c>
      <c r="J32" s="9">
        <f>'Valori assoluti'!J32/'Valori assoluti'!W32*100</f>
        <v>5.0358590583099474</v>
      </c>
      <c r="K32" s="9">
        <f>'Valori assoluti'!K32/'Valori assoluti'!W32*100</f>
        <v>4.8955410040536327</v>
      </c>
      <c r="L32" s="9">
        <f>'Valori assoluti'!L32/'Valori assoluti'!W32*100</f>
        <v>4.20954162768943</v>
      </c>
      <c r="M32" s="9">
        <f>'Valori assoluti'!M32/'Valori assoluti'!W32*100</f>
        <v>4.0380417835983788</v>
      </c>
      <c r="N32" s="9">
        <f>'Valori assoluti'!N32/'Valori assoluti'!W32*100</f>
        <v>3.9756782039289056</v>
      </c>
      <c r="O32" s="9">
        <f>'Valori assoluti'!O32/'Valori assoluti'!W32*100</f>
        <v>4.1159962581852199</v>
      </c>
      <c r="P32" s="9">
        <f>'Valori assoluti'!P32/'Valori assoluti'!W32*100</f>
        <v>3.9756782039289056</v>
      </c>
      <c r="Q32" s="9">
        <f>'Valori assoluti'!Q32/'Valori assoluti'!W32*100</f>
        <v>3.9756782039289056</v>
      </c>
      <c r="R32" s="9">
        <f>'Valori assoluti'!R32/'Valori assoluti'!W32*100</f>
        <v>3.8821328344246959</v>
      </c>
      <c r="S32" s="9">
        <f>'Valori assoluti'!S32/'Valori assoluti'!W32*100</f>
        <v>3.8665419395073277</v>
      </c>
      <c r="T32" s="9">
        <f>'Valori assoluti'!T32/'Valori assoluti'!W32*100</f>
        <v>3.8353601496725913</v>
      </c>
      <c r="U32" s="9">
        <f>'Valori assoluti'!U32/'Valori assoluti'!W32*100</f>
        <v>3.2740879326473342</v>
      </c>
      <c r="V32" s="9">
        <f>'Valori assoluti'!V32/'Valori assoluti'!W32*100</f>
        <v>2.3386342376052385</v>
      </c>
      <c r="W32" s="9">
        <f>'Valori assoluti'!W32/'Valori assoluti'!W32*100</f>
        <v>100</v>
      </c>
      <c r="X32" s="134">
        <f t="shared" si="0"/>
        <v>100</v>
      </c>
    </row>
    <row r="33" spans="1:24" ht="15.75" thickBot="1">
      <c r="A33" s="253" t="s">
        <v>17</v>
      </c>
      <c r="B33" s="4" t="s">
        <v>2</v>
      </c>
      <c r="C33" s="9">
        <f>'Valori assoluti'!C33/'Valori assoluti'!W33*100</f>
        <v>6.3618092328369915</v>
      </c>
      <c r="D33" s="9">
        <f>'Valori assoluti'!D33/'Valori assoluti'!W33*100</f>
        <v>6.8543143196709577</v>
      </c>
      <c r="E33" s="9">
        <f>'Valori assoluti'!E33/'Valori assoluti'!W33*100</f>
        <v>6.1838478243284447</v>
      </c>
      <c r="F33" s="9">
        <f>'Valori assoluti'!F33/'Valori assoluti'!W33*100</f>
        <v>6.0864668437984184</v>
      </c>
      <c r="G33" s="9">
        <f>'Valori assoluti'!G33/'Valori assoluti'!W33*100</f>
        <v>6.0360651861439001</v>
      </c>
      <c r="H33" s="9">
        <f>'Valori assoluti'!H33/'Valori assoluti'!W33*100</f>
        <v>5.9834856790845565</v>
      </c>
      <c r="I33" s="9">
        <f>'Valori assoluti'!I33/'Valori assoluti'!W33*100</f>
        <v>5.3565761718385403</v>
      </c>
      <c r="J33" s="9">
        <f>'Valori assoluti'!J33/'Valori assoluti'!W33*100</f>
        <v>5.0106092378149327</v>
      </c>
      <c r="K33" s="9">
        <f>'Valori assoluti'!K33/'Valori assoluti'!W33*100</f>
        <v>5.1160793732771657</v>
      </c>
      <c r="L33" s="9">
        <f>'Valori assoluti'!L33/'Valori assoluti'!W33*100</f>
        <v>4.8687379051577695</v>
      </c>
      <c r="M33" s="9">
        <f>'Valori assoluti'!M33/'Valori assoluti'!W33*100</f>
        <v>4.7950021467372705</v>
      </c>
      <c r="N33" s="9">
        <f>'Valori assoluti'!N33/'Valori assoluti'!W33*100</f>
        <v>4.4449906352475592</v>
      </c>
      <c r="O33" s="9">
        <f>'Valori assoluti'!O33/'Valori assoluti'!W33*100</f>
        <v>4.5246376991954405</v>
      </c>
      <c r="P33" s="9">
        <f>'Valori assoluti'!P33/'Valori assoluti'!W33*100</f>
        <v>4.2934745409404576</v>
      </c>
      <c r="Q33" s="9">
        <f>'Valori assoluti'!Q33/'Valori assoluti'!W33*100</f>
        <v>4.3989446764026905</v>
      </c>
      <c r="R33" s="9">
        <f>'Valori assoluti'!R33/'Valori assoluti'!W33*100</f>
        <v>4.2427617619423934</v>
      </c>
      <c r="S33" s="9">
        <f>'Valori assoluti'!S33/'Valori assoluti'!W33*100</f>
        <v>4.2100940208700202</v>
      </c>
      <c r="T33" s="9">
        <f>'Valori assoluti'!T33/'Valori assoluti'!W33*100</f>
        <v>4.3339203156014907</v>
      </c>
      <c r="U33" s="9">
        <f>'Valori assoluti'!U33/'Valori assoluti'!W33*100</f>
        <v>4.226894573421526</v>
      </c>
      <c r="V33" s="9">
        <f>'Valori assoluti'!V33/'Valori assoluti'!W33*100</f>
        <v>2.6712878556894757</v>
      </c>
      <c r="W33" s="9">
        <f>'Valori assoluti'!W33/'Valori assoluti'!W33*100</f>
        <v>100</v>
      </c>
      <c r="X33" s="134">
        <f t="shared" si="0"/>
        <v>99.999999999999986</v>
      </c>
    </row>
    <row r="34" spans="1:24" ht="15.75" thickBot="1">
      <c r="A34" s="254"/>
      <c r="B34" s="4" t="s">
        <v>3</v>
      </c>
      <c r="C34" s="9">
        <f>'Valori assoluti'!C34/'Valori assoluti'!W34*100</f>
        <v>8.3050597433249749</v>
      </c>
      <c r="D34" s="9">
        <f>'Valori assoluti'!D34/'Valori assoluti'!W34*100</f>
        <v>9.2786546688302103</v>
      </c>
      <c r="E34" s="9">
        <f>'Valori assoluti'!E34/'Valori assoluti'!W34*100</f>
        <v>6.9626788611889658</v>
      </c>
      <c r="F34" s="9">
        <f>'Valori assoluti'!F34/'Valori assoluti'!W34*100</f>
        <v>6.6676500958843494</v>
      </c>
      <c r="G34" s="9">
        <f>'Valori assoluti'!G34/'Valori assoluti'!W34*100</f>
        <v>6.3726213305797321</v>
      </c>
      <c r="H34" s="9">
        <f>'Valori assoluti'!H34/'Valori assoluti'!W34*100</f>
        <v>6.6676500958843494</v>
      </c>
      <c r="I34" s="9">
        <f>'Valori assoluti'!I34/'Valori assoluti'!W34*100</f>
        <v>4.7942174362000296</v>
      </c>
      <c r="J34" s="9">
        <f>'Valori assoluti'!J34/'Valori assoluti'!W34*100</f>
        <v>4.882726065791414</v>
      </c>
      <c r="K34" s="9">
        <f>'Valori assoluti'!K34/'Valori assoluti'!W34*100</f>
        <v>4.204159905590795</v>
      </c>
      <c r="L34" s="9">
        <f>'Valori assoluti'!L34/'Valori assoluti'!W34*100</f>
        <v>4.8532231892609534</v>
      </c>
      <c r="M34" s="9">
        <f>'Valori assoluti'!M34/'Valori assoluti'!W34*100</f>
        <v>4.2926685351821803</v>
      </c>
      <c r="N34" s="9">
        <f>'Valori assoluti'!N34/'Valori assoluti'!W34*100</f>
        <v>3.9681368933471011</v>
      </c>
      <c r="O34" s="9">
        <f>'Valori assoluti'!O34/'Valori assoluti'!W34*100</f>
        <v>3.7173624428381769</v>
      </c>
      <c r="P34" s="9">
        <f>'Valori assoluti'!P34/'Valori assoluti'!W34*100</f>
        <v>4.2484142203864881</v>
      </c>
      <c r="Q34" s="9">
        <f>'Valori assoluti'!Q34/'Valori assoluti'!W34*100</f>
        <v>4.0566455229384868</v>
      </c>
      <c r="R34" s="9">
        <f>'Valori assoluti'!R34/'Valori assoluti'!W34*100</f>
        <v>3.245316418350789</v>
      </c>
      <c r="S34" s="9">
        <f>'Valori assoluti'!S34/'Valori assoluti'!W34*100</f>
        <v>3.6878595663077149</v>
      </c>
      <c r="T34" s="9">
        <f>'Valori assoluti'!T34/'Valori assoluti'!W34*100</f>
        <v>3.6583566897772535</v>
      </c>
      <c r="U34" s="9">
        <f>'Valori assoluti'!U34/'Valori assoluti'!W34*100</f>
        <v>3.5845994984510994</v>
      </c>
      <c r="V34" s="9">
        <f>'Valori assoluti'!V34/'Valori assoluti'!W34*100</f>
        <v>2.5519988198849388</v>
      </c>
      <c r="W34" s="9">
        <f>'Valori assoluti'!W34/'Valori assoluti'!W34*100</f>
        <v>100</v>
      </c>
      <c r="X34" s="134">
        <f t="shared" si="0"/>
        <v>100.00000000000001</v>
      </c>
    </row>
    <row r="35" spans="1:24" ht="15.75" thickBot="1">
      <c r="A35" s="251" t="s">
        <v>18</v>
      </c>
      <c r="B35" s="5" t="s">
        <v>2</v>
      </c>
      <c r="C35" s="11">
        <f>'Valori assoluti'!C35/'Valori assoluti'!W35*100</f>
        <v>6.4681403913217608</v>
      </c>
      <c r="D35" s="11">
        <f>'Valori assoluti'!D35/'Valori assoluti'!W35*100</f>
        <v>6.6689785193072257</v>
      </c>
      <c r="E35" s="11">
        <f>'Valori assoluti'!E35/'Valori assoluti'!W35*100</f>
        <v>5.9937873030448081</v>
      </c>
      <c r="F35" s="11">
        <f>'Valori assoluti'!F35/'Valori assoluti'!W35*100</f>
        <v>5.8880933076750246</v>
      </c>
      <c r="G35" s="11">
        <f>'Valori assoluti'!G35/'Valori assoluti'!W35*100</f>
        <v>5.8986431704291258</v>
      </c>
      <c r="H35" s="11">
        <f>'Valori assoluti'!H35/'Valori assoluti'!W35*100</f>
        <v>5.9334186439519003</v>
      </c>
      <c r="I35" s="11">
        <f>'Valori assoluti'!I35/'Valori assoluti'!W35*100</f>
        <v>5.4122749606822245</v>
      </c>
      <c r="J35" s="11">
        <f>'Valori assoluti'!J35/'Valori assoluti'!W35*100</f>
        <v>5.2230612185091481</v>
      </c>
      <c r="K35" s="11">
        <f>'Valori assoluti'!K35/'Valori assoluti'!W35*100</f>
        <v>5.1997147629699825</v>
      </c>
      <c r="L35" s="11">
        <f>'Valori assoluti'!L35/'Valori assoluti'!W35*100</f>
        <v>5.0764376630100321</v>
      </c>
      <c r="M35" s="11">
        <f>'Valori assoluti'!M35/'Valori assoluti'!W35*100</f>
        <v>4.8386750153852169</v>
      </c>
      <c r="N35" s="11">
        <f>'Valori assoluti'!N35/'Valori assoluti'!W35*100</f>
        <v>4.5414228638970027</v>
      </c>
      <c r="O35" s="11">
        <f>'Valori assoluti'!O35/'Valori assoluti'!W35*100</f>
        <v>4.4409061159898799</v>
      </c>
      <c r="P35" s="11">
        <f>'Valori assoluti'!P35/'Valori assoluti'!W35*100</f>
        <v>4.3108888259370328</v>
      </c>
      <c r="Q35" s="11">
        <f>'Valori assoluti'!Q35/'Valori assoluti'!W35*100</f>
        <v>4.2937941409188145</v>
      </c>
      <c r="R35" s="11">
        <f>'Valori assoluti'!R35/'Valori assoluti'!W35*100</f>
        <v>4.2729874671537837</v>
      </c>
      <c r="S35" s="11">
        <f>'Valori assoluti'!S35/'Valori assoluti'!W35*100</f>
        <v>4.2917427787166282</v>
      </c>
      <c r="T35" s="11">
        <f>'Valori assoluti'!T35/'Valori assoluti'!W35*100</f>
        <v>4.2637074952867513</v>
      </c>
      <c r="U35" s="11">
        <f>'Valori assoluti'!U35/'Valori assoluti'!W35*100</f>
        <v>4.2363559992576025</v>
      </c>
      <c r="V35" s="11">
        <f>'Valori assoluti'!V35/'Valori assoluti'!W35*100</f>
        <v>2.7469693565560558</v>
      </c>
      <c r="W35" s="11">
        <f>'Valori assoluti'!W35/'Valori assoluti'!W35*100</f>
        <v>100</v>
      </c>
      <c r="X35" s="134">
        <f t="shared" si="0"/>
        <v>99.999999999999986</v>
      </c>
    </row>
    <row r="36" spans="1:24" ht="21.75" thickBot="1">
      <c r="A36" s="252"/>
      <c r="B36" s="5" t="s">
        <v>3</v>
      </c>
      <c r="C36" s="11">
        <f>'Valori assoluti'!C36/'Valori assoluti'!W36*100</f>
        <v>7.9952620669233045</v>
      </c>
      <c r="D36" s="11">
        <f>'Valori assoluti'!D36/'Valori assoluti'!W36*100</f>
        <v>8.4394432928634888</v>
      </c>
      <c r="E36" s="11">
        <f>'Valori assoluti'!E36/'Valori assoluti'!W36*100</f>
        <v>6.9736452472608814</v>
      </c>
      <c r="F36" s="11">
        <f>'Valori assoluti'!F36/'Valori assoluti'!W36*100</f>
        <v>6.8996150429375183</v>
      </c>
      <c r="G36" s="11">
        <f>'Valori assoluti'!G36/'Valori assoluti'!W36*100</f>
        <v>6.169183693613661</v>
      </c>
      <c r="H36" s="11">
        <f>'Valori assoluti'!H36/'Valori assoluti'!W36*100</f>
        <v>6.5294640213206998</v>
      </c>
      <c r="I36" s="11">
        <f>'Valori assoluti'!I36/'Valori assoluti'!W36*100</f>
        <v>4.9649590366202743</v>
      </c>
      <c r="J36" s="11">
        <f>'Valori assoluti'!J36/'Valori assoluti'!W36*100</f>
        <v>4.9304116079360378</v>
      </c>
      <c r="K36" s="11">
        <f>'Valori assoluti'!K36/'Valori assoluti'!W36*100</f>
        <v>4.7527391175599645</v>
      </c>
      <c r="L36" s="11">
        <f>'Valori assoluti'!L36/'Valori assoluti'!W36*100</f>
        <v>4.4911657289507456</v>
      </c>
      <c r="M36" s="11">
        <f>'Valori assoluti'!M36/'Valori assoluti'!W36*100</f>
        <v>4.1753035238377256</v>
      </c>
      <c r="N36" s="11">
        <f>'Valori assoluti'!N36/'Valori assoluti'!W36*100</f>
        <v>4.2098509525219621</v>
      </c>
      <c r="O36" s="11">
        <f>'Valori assoluti'!O36/'Valori assoluti'!W36*100</f>
        <v>3.8890534004540518</v>
      </c>
      <c r="P36" s="11">
        <f>'Valori assoluti'!P36/'Valori assoluti'!W36*100</f>
        <v>4.1654328299279442</v>
      </c>
      <c r="Q36" s="11">
        <f>'Valori assoluti'!Q36/'Valori assoluti'!W36*100</f>
        <v>3.9532129108676339</v>
      </c>
      <c r="R36" s="11">
        <f>'Valori assoluti'!R36/'Valori assoluti'!W36*100</f>
        <v>3.6176093179350506</v>
      </c>
      <c r="S36" s="11">
        <f>'Valori assoluti'!S36/'Valori assoluti'!W36*100</f>
        <v>3.8002171552660156</v>
      </c>
      <c r="T36" s="11">
        <f>'Valori assoluti'!T36/'Valori assoluti'!W36*100</f>
        <v>3.7706050735366694</v>
      </c>
      <c r="U36" s="11">
        <f>'Valori assoluti'!U36/'Valori assoluti'!W36*100</f>
        <v>3.4744842562432141</v>
      </c>
      <c r="V36" s="11">
        <f>'Valori assoluti'!V36/'Valori assoluti'!W36*100</f>
        <v>2.7983417234231567</v>
      </c>
      <c r="W36" s="11">
        <f>'Valori assoluti'!W36/'Valori assoluti'!W36*100</f>
        <v>100</v>
      </c>
      <c r="X36" s="134">
        <f t="shared" si="0"/>
        <v>100</v>
      </c>
    </row>
    <row r="37" spans="1:24" ht="15.75" thickBot="1">
      <c r="A37" s="257" t="s">
        <v>21</v>
      </c>
      <c r="B37" s="5" t="s">
        <v>2</v>
      </c>
      <c r="C37" s="11">
        <f>'Valori assoluti'!C37/'Valori assoluti'!W37*100</f>
        <v>6.3836167908289427</v>
      </c>
      <c r="D37" s="11">
        <f>'Valori assoluti'!D37/'Valori assoluti'!W37*100</f>
        <v>6.4394704048634859</v>
      </c>
      <c r="E37" s="11">
        <f>'Valori assoluti'!E37/'Valori assoluti'!W37*100</f>
        <v>6.1208718792824337</v>
      </c>
      <c r="F37" s="11">
        <f>'Valori assoluti'!F37/'Valori assoluti'!W37*100</f>
        <v>5.9078177590229553</v>
      </c>
      <c r="G37" s="11">
        <f>'Valori assoluti'!G37/'Valori assoluti'!W37*100</f>
        <v>5.8234064978473796</v>
      </c>
      <c r="H37" s="11">
        <f>'Valori assoluti'!H37/'Valori assoluti'!W37*100</f>
        <v>5.7776220627113313</v>
      </c>
      <c r="I37" s="11">
        <f>'Valori assoluti'!I37/'Valori assoluti'!W37*100</f>
        <v>5.6016419312636598</v>
      </c>
      <c r="J37" s="11">
        <f>'Valori assoluti'!J37/'Valori assoluti'!W37*100</f>
        <v>5.3127171545810636</v>
      </c>
      <c r="K37" s="11">
        <f>'Valori assoluti'!K37/'Valori assoluti'!W37*100</f>
        <v>5.2263891099525219</v>
      </c>
      <c r="L37" s="11">
        <f>'Valori assoluti'!L37/'Valori assoluti'!W37*100</f>
        <v>5.1679636092595684</v>
      </c>
      <c r="M37" s="11">
        <f>'Valori assoluti'!M37/'Valori assoluti'!W37*100</f>
        <v>4.9894115911534866</v>
      </c>
      <c r="N37" s="11">
        <f>'Valori assoluti'!N37/'Valori assoluti'!W37*100</f>
        <v>4.5669913390503618</v>
      </c>
      <c r="O37" s="11">
        <f>'Valori assoluti'!O37/'Valori assoluti'!W37*100</f>
        <v>4.4076314185556287</v>
      </c>
      <c r="P37" s="11">
        <f>'Valori assoluti'!P37/'Valori assoluti'!W37*100</f>
        <v>4.2953176134444648</v>
      </c>
      <c r="Q37" s="11">
        <f>'Valori assoluti'!Q37/'Valori assoluti'!W37*100</f>
        <v>4.2348540138901294</v>
      </c>
      <c r="R37" s="11">
        <f>'Valori assoluti'!R37/'Valori assoluti'!W37*100</f>
        <v>4.2652313921573954</v>
      </c>
      <c r="S37" s="11">
        <f>'Valori assoluti'!S37/'Valori assoluti'!W37*100</f>
        <v>4.2444136680732782</v>
      </c>
      <c r="T37" s="11">
        <f>'Valori assoluti'!T37/'Valori assoluti'!W37*100</f>
        <v>4.1866675336674524</v>
      </c>
      <c r="U37" s="11">
        <f>'Valori assoluti'!U37/'Valori assoluti'!W37*100</f>
        <v>4.1776901934446977</v>
      </c>
      <c r="V37" s="11">
        <f>'Valori assoluti'!V37/'Valori assoluti'!W37*100</f>
        <v>2.8702740369497617</v>
      </c>
      <c r="W37" s="10">
        <f>'Valori assoluti'!W37/'Valori assoluti'!W37*100</f>
        <v>100</v>
      </c>
      <c r="X37" s="134">
        <f t="shared" si="0"/>
        <v>99.999999999999986</v>
      </c>
    </row>
    <row r="38" spans="1:24" ht="21.75" thickBot="1">
      <c r="A38" s="258"/>
      <c r="B38" s="5" t="s">
        <v>3</v>
      </c>
      <c r="C38" s="11">
        <f>'Valori assoluti'!C38/'Valori assoluti'!W38*100</f>
        <v>7.7801079934432558</v>
      </c>
      <c r="D38" s="11">
        <f>'Valori assoluti'!D38/'Valori assoluti'!W38*100</f>
        <v>7.6318580657602926</v>
      </c>
      <c r="E38" s="11">
        <f>'Valori assoluti'!E38/'Valori assoluti'!W38*100</f>
        <v>7.1461286279047336</v>
      </c>
      <c r="F38" s="11">
        <f>'Valori assoluti'!F38/'Valori assoluti'!W38*100</f>
        <v>6.6869154372770234</v>
      </c>
      <c r="G38" s="11">
        <f>'Valori assoluti'!G38/'Valori assoluti'!W38*100</f>
        <v>6.3530517789991316</v>
      </c>
      <c r="H38" s="11">
        <f>'Valori assoluti'!H38/'Valori assoluti'!W38*100</f>
        <v>6.2409603702632346</v>
      </c>
      <c r="I38" s="11">
        <f>'Valori assoluti'!I38/'Valori assoluti'!W38*100</f>
        <v>5.6865297464082536</v>
      </c>
      <c r="J38" s="11">
        <f>'Valori assoluti'!J38/'Valori assoluti'!W38*100</f>
        <v>5.2598592228328993</v>
      </c>
      <c r="K38" s="11">
        <f>'Valori assoluti'!K38/'Valori assoluti'!W38*100</f>
        <v>4.7885931925561662</v>
      </c>
      <c r="L38" s="11">
        <f>'Valori assoluti'!L38/'Valori assoluti'!W38*100</f>
        <v>4.6656542281361491</v>
      </c>
      <c r="M38" s="11">
        <f>'Valori assoluti'!M38/'Valori assoluti'!W38*100</f>
        <v>4.3583068170861061</v>
      </c>
      <c r="N38" s="11">
        <f>'Valori assoluti'!N38/'Valori assoluti'!W38*100</f>
        <v>4.23657313663099</v>
      </c>
      <c r="O38" s="11">
        <f>'Valori assoluti'!O38/'Valori assoluti'!W38*100</f>
        <v>3.8099026130556357</v>
      </c>
      <c r="P38" s="11">
        <f>'Valori assoluti'!P38/'Valori assoluti'!W38*100</f>
        <v>3.8267765885642659</v>
      </c>
      <c r="Q38" s="11">
        <f>'Valori assoluti'!Q38/'Valori assoluti'!W38*100</f>
        <v>3.9002989104232957</v>
      </c>
      <c r="R38" s="11">
        <f>'Valori assoluti'!R38/'Valori assoluti'!W38*100</f>
        <v>3.7424067110211165</v>
      </c>
      <c r="S38" s="11">
        <f>'Valori assoluti'!S38/'Valori assoluti'!W38*100</f>
        <v>3.8303924404589718</v>
      </c>
      <c r="T38" s="11">
        <f>'Valori assoluti'!T38/'Valori assoluti'!W38*100</f>
        <v>3.7195063156879762</v>
      </c>
      <c r="U38" s="11">
        <f>'Valori assoluti'!U38/'Valori assoluti'!W38*100</f>
        <v>3.5941567833381547</v>
      </c>
      <c r="V38" s="11">
        <f>'Valori assoluti'!V38/'Valori assoluti'!W38*100</f>
        <v>2.7420210201523481</v>
      </c>
      <c r="W38" s="10">
        <f>'Valori assoluti'!W38/'Valori assoluti'!W38*100</f>
        <v>100</v>
      </c>
      <c r="X38" s="134">
        <f t="shared" si="0"/>
        <v>100.00000000000001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W1"/>
    <mergeCell ref="A3:W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8"/>
  <sheetViews>
    <sheetView workbookViewId="0">
      <selection activeCell="V5" sqref="V5:W38"/>
    </sheetView>
  </sheetViews>
  <sheetFormatPr defaultRowHeight="15"/>
  <sheetData>
    <row r="1" spans="1:23" ht="15.75">
      <c r="A1" s="249" t="s">
        <v>107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</row>
    <row r="2" spans="1:23" ht="15.75">
      <c r="A2" s="1"/>
    </row>
    <row r="3" spans="1:23" ht="16.5" thickBot="1">
      <c r="A3" s="250" t="s">
        <v>22</v>
      </c>
      <c r="B3" s="250"/>
      <c r="C3" s="250"/>
      <c r="D3" s="250"/>
      <c r="E3" s="250"/>
      <c r="F3" s="250"/>
      <c r="G3" s="250"/>
      <c r="H3" s="250"/>
      <c r="I3" s="250"/>
    </row>
    <row r="4" spans="1:23" ht="15.75" thickBot="1">
      <c r="A4" s="255"/>
      <c r="B4" s="256"/>
      <c r="C4" s="3">
        <v>2001</v>
      </c>
      <c r="D4" s="3">
        <v>2002</v>
      </c>
      <c r="E4" s="3">
        <v>2003</v>
      </c>
      <c r="F4" s="3">
        <v>2004</v>
      </c>
      <c r="G4" s="3">
        <v>2005</v>
      </c>
      <c r="H4" s="3">
        <v>2006</v>
      </c>
      <c r="I4" s="3">
        <v>2007</v>
      </c>
      <c r="J4" s="3">
        <v>2008</v>
      </c>
      <c r="K4" s="3">
        <v>2009</v>
      </c>
      <c r="L4" s="3">
        <v>2010</v>
      </c>
      <c r="M4" s="3">
        <v>2011</v>
      </c>
      <c r="N4" s="2">
        <v>2012</v>
      </c>
      <c r="O4" s="2">
        <v>2013</v>
      </c>
      <c r="P4" s="3">
        <v>2014</v>
      </c>
      <c r="Q4" s="3">
        <v>2015</v>
      </c>
      <c r="R4" s="3">
        <v>2016</v>
      </c>
      <c r="S4" s="3">
        <v>2017</v>
      </c>
      <c r="T4" s="3">
        <v>2018</v>
      </c>
      <c r="U4" s="3">
        <v>2019</v>
      </c>
      <c r="V4" s="3">
        <v>2020</v>
      </c>
      <c r="W4" s="3" t="s">
        <v>21</v>
      </c>
    </row>
    <row r="5" spans="1:23" ht="15.75" thickBot="1">
      <c r="A5" s="261" t="s">
        <v>1</v>
      </c>
      <c r="B5" s="4" t="s">
        <v>2</v>
      </c>
      <c r="C5" s="9">
        <f>'Valori assoluti'!C5/'Valori assoluti'!C37*100</f>
        <v>7.347776510832384</v>
      </c>
      <c r="D5" s="9">
        <f>'Valori assoluti'!D5/'Valori assoluti'!D37*100</f>
        <v>7.4049931801568931</v>
      </c>
      <c r="E5" s="9">
        <f>'Valori assoluti'!E5/'Valori assoluti'!E37*100</f>
        <v>7.7444494214554984</v>
      </c>
      <c r="F5" s="9">
        <f>'Valori assoluti'!F5/'Valori assoluti'!F37*100</f>
        <v>7.4384985009651325</v>
      </c>
      <c r="G5" s="9">
        <f>'Valori assoluti'!G5/'Valori assoluti'!G37*100</f>
        <v>6.9863464591206235</v>
      </c>
      <c r="H5" s="9">
        <f>'Valori assoluti'!H5/'Valori assoluti'!H37*100</f>
        <v>7.16769414254758</v>
      </c>
      <c r="I5" s="9">
        <f>'Valori assoluti'!I5/'Valori assoluti'!I37*100</f>
        <v>7.5882202615313314</v>
      </c>
      <c r="J5" s="9">
        <f>'Valori assoluti'!J5/'Valori assoluti'!J37*100</f>
        <v>7.6127016893265083</v>
      </c>
      <c r="K5" s="9">
        <f>'Valori assoluti'!K5/'Valori assoluti'!K37*100</f>
        <v>6.8517443884775195</v>
      </c>
      <c r="L5" s="9">
        <f>'Valori assoluti'!L5/'Valori assoluti'!L37*100</f>
        <v>7.1996319196984002</v>
      </c>
      <c r="M5" s="9">
        <f>'Valori assoluti'!M5/'Valori assoluti'!M37*100</f>
        <v>6.7716083603225092</v>
      </c>
      <c r="N5" s="9">
        <f>'Valori assoluti'!N5/'Valori assoluti'!N37*100</f>
        <v>7.4606328495229191</v>
      </c>
      <c r="O5" s="9">
        <f>'Valori assoluti'!O5/'Valori assoluti'!O37*100</f>
        <v>7.5173400858747117</v>
      </c>
      <c r="P5" s="9">
        <f>'Valori assoluti'!P5/'Valori assoluti'!P37*100</f>
        <v>7.4173449847766779</v>
      </c>
      <c r="Q5" s="9">
        <f>'Valori assoluti'!Q5/'Valori assoluti'!Q37*100</f>
        <v>7.4235557669059631</v>
      </c>
      <c r="R5" s="9">
        <f>'Valori assoluti'!R5/'Valori assoluti'!R37*100</f>
        <v>7.3627205033249705</v>
      </c>
      <c r="S5" s="9">
        <f>'Valori assoluti'!S5/'Valori assoluti'!S37*100</f>
        <v>6.720287195669199</v>
      </c>
      <c r="T5" s="9">
        <f>'Valori assoluti'!T5/'Valori assoluti'!T37*100</f>
        <v>7.2134358718770466</v>
      </c>
      <c r="U5" s="9">
        <f>'Valori assoluti'!U5/'Valori assoluti'!U37*100</f>
        <v>7.2852720651864589</v>
      </c>
      <c r="V5" s="9">
        <f>'Valori assoluti'!V5/'Valori assoluti'!V37*100</f>
        <v>10.208118480447682</v>
      </c>
      <c r="W5" s="9">
        <f>'Valori assoluti'!W5/'Valori assoluti'!W37*100</f>
        <v>7.3815573404556805</v>
      </c>
    </row>
    <row r="6" spans="1:23" ht="15.75" thickBot="1">
      <c r="A6" s="262"/>
      <c r="B6" s="4" t="s">
        <v>3</v>
      </c>
      <c r="C6" s="9">
        <f>'Valori assoluti'!C6/'Valori assoluti'!C38*100</f>
        <v>7.2811773818745165</v>
      </c>
      <c r="D6" s="9">
        <f>'Valori assoluti'!D6/'Valori assoluti'!D38*100</f>
        <v>7.0277953253316481</v>
      </c>
      <c r="E6" s="9">
        <f>'Valori assoluti'!E6/'Valori assoluti'!E38*100</f>
        <v>8.1126665542249956</v>
      </c>
      <c r="F6" s="9">
        <f>'Valori assoluti'!F6/'Valori assoluti'!F38*100</f>
        <v>7.2098053352559477</v>
      </c>
      <c r="G6" s="9">
        <f>'Valori assoluti'!G6/'Valori assoluti'!G38*100</f>
        <v>7.8732688294441289</v>
      </c>
      <c r="H6" s="9">
        <f>'Valori assoluti'!H6/'Valori assoluti'!H38*100</f>
        <v>6.9911162611046738</v>
      </c>
      <c r="I6" s="9">
        <f>'Valori assoluti'!I6/'Valori assoluti'!I38*100</f>
        <v>7.0792708774904618</v>
      </c>
      <c r="J6" s="9">
        <f>'Valori assoluti'!J6/'Valori assoluti'!J38*100</f>
        <v>7.8139321723189727</v>
      </c>
      <c r="K6" s="9">
        <f>'Valori assoluti'!K6/'Valori assoluti'!K38*100</f>
        <v>6.0156053360181225</v>
      </c>
      <c r="L6" s="9">
        <f>'Valori assoluti'!L6/'Valori assoluti'!L38*100</f>
        <v>7.0524412296564201</v>
      </c>
      <c r="M6" s="9">
        <f>'Valori assoluti'!M6/'Valori assoluti'!M38*100</f>
        <v>7.3285398230088488</v>
      </c>
      <c r="N6" s="9">
        <f>'Valori assoluti'!N6/'Valori assoluti'!N38*100</f>
        <v>6.5433854907539111</v>
      </c>
      <c r="O6" s="9">
        <f>'Valori assoluti'!O6/'Valori assoluti'!O38*100</f>
        <v>7.2129073078139827</v>
      </c>
      <c r="P6" s="9">
        <f>'Valori assoluti'!P6/'Valori assoluti'!P38*100</f>
        <v>7.2755905511811019</v>
      </c>
      <c r="Q6" s="9">
        <f>'Valori assoluti'!Q6/'Valori assoluti'!Q38*100</f>
        <v>8.4672435105067994</v>
      </c>
      <c r="R6" s="9">
        <f>'Valori assoluti'!R6/'Valori assoluti'!R38*100</f>
        <v>7.0531400966183568</v>
      </c>
      <c r="S6" s="9">
        <f>'Valori assoluti'!S6/'Valori assoluti'!S38*100</f>
        <v>6.7023285084959099</v>
      </c>
      <c r="T6" s="9">
        <f>'Valori assoluti'!T6/'Valori assoluti'!T38*100</f>
        <v>8.2307193778353849</v>
      </c>
      <c r="U6" s="9">
        <f>'Valori assoluti'!U6/'Valori assoluti'!U38*100</f>
        <v>7.1763916834339376</v>
      </c>
      <c r="V6" s="9">
        <f>'Valori assoluti'!V6/'Valori assoluti'!V38*100</f>
        <v>9.1868131868131861</v>
      </c>
      <c r="W6" s="9">
        <f>'Valori assoluti'!W6/'Valori assoluti'!W38*100</f>
        <v>7.3486163340082928</v>
      </c>
    </row>
    <row r="7" spans="1:23" ht="15.75" thickBot="1">
      <c r="A7" s="261" t="s">
        <v>4</v>
      </c>
      <c r="B7" s="4" t="s">
        <v>2</v>
      </c>
      <c r="C7" s="9">
        <f>'Valori assoluti'!C7/'Valori assoluti'!C37*100</f>
        <v>6.8065374382364121</v>
      </c>
      <c r="D7" s="9">
        <f>'Valori assoluti'!D7/'Valori assoluti'!D37*100</f>
        <v>6.6864605391067133</v>
      </c>
      <c r="E7" s="9">
        <f>'Valori assoluti'!E7/'Valori assoluti'!E37*100</f>
        <v>6.9524439987156672</v>
      </c>
      <c r="F7" s="9">
        <f>'Valori assoluti'!F7/'Valori assoluti'!F37*100</f>
        <v>7.0015195695921806</v>
      </c>
      <c r="G7" s="9">
        <f>'Valori assoluti'!G7/'Valori assoluti'!G37*100</f>
        <v>6.6501118698726307</v>
      </c>
      <c r="H7" s="9">
        <f>'Valori assoluti'!H7/'Valori assoluti'!H37*100</f>
        <v>6.6864322789806989</v>
      </c>
      <c r="I7" s="9">
        <f>'Valori assoluti'!I7/'Valori assoluti'!I37*100</f>
        <v>7.0597866340943645</v>
      </c>
      <c r="J7" s="9">
        <f>'Valori assoluti'!J7/'Valori assoluti'!J37*100</f>
        <v>7.5793627233824896</v>
      </c>
      <c r="K7" s="9">
        <f>'Valori assoluti'!K7/'Valori assoluti'!K37*100</f>
        <v>6.567164179104477</v>
      </c>
      <c r="L7" s="9">
        <f>'Valori assoluti'!L7/'Valori assoluti'!L37*100</f>
        <v>6.8080771090672636</v>
      </c>
      <c r="M7" s="9">
        <f>'Valori assoluti'!M7/'Valori assoluti'!M37*100</f>
        <v>6.8562230716112786</v>
      </c>
      <c r="N7" s="9">
        <f>'Valori assoluti'!N7/'Valori assoluti'!N37*100</f>
        <v>6.0772042416643641</v>
      </c>
      <c r="O7" s="9">
        <f>'Valori assoluti'!O7/'Valori assoluti'!O37*100</f>
        <v>6.612903225806452</v>
      </c>
      <c r="P7" s="9">
        <f>'Valori assoluti'!P7/'Valori assoluti'!P37*100</f>
        <v>6.9857821511486691</v>
      </c>
      <c r="Q7" s="9">
        <f>'Valori assoluti'!Q7/'Valori assoluti'!Q37*100</f>
        <v>6.5320644669672676</v>
      </c>
      <c r="R7" s="9">
        <f>'Valori assoluti'!R7/'Valori assoluti'!R37*100</f>
        <v>7.2637393268142283</v>
      </c>
      <c r="S7" s="9">
        <f>'Valori assoluti'!S7/'Valori assoluti'!S37*100</f>
        <v>6.5699439213870452</v>
      </c>
      <c r="T7" s="9">
        <f>'Valori assoluti'!T7/'Valori assoluti'!T37*100</f>
        <v>6.6292675293967651</v>
      </c>
      <c r="U7" s="9">
        <f>'Valori assoluti'!U7/'Valori assoluti'!U37*100</f>
        <v>6.7468913888130659</v>
      </c>
      <c r="V7" s="9">
        <f>'Valori assoluti'!V7/'Valori assoluti'!V37*100</f>
        <v>9.6020220122064615</v>
      </c>
      <c r="W7" s="9">
        <f>'Valori assoluti'!W7/'Valori assoluti'!W37*100</f>
        <v>6.8825142763972629</v>
      </c>
    </row>
    <row r="8" spans="1:23" ht="15.75" thickBot="1">
      <c r="A8" s="262"/>
      <c r="B8" s="4" t="s">
        <v>3</v>
      </c>
      <c r="C8" s="9">
        <f>'Valori assoluti'!C8/'Valori assoluti'!C38*100</f>
        <v>6.6305189775367941</v>
      </c>
      <c r="D8" s="9">
        <f>'Valori assoluti'!D8/'Valori assoluti'!D38*100</f>
        <v>5.8591282375236888</v>
      </c>
      <c r="E8" s="9">
        <f>'Valori assoluti'!E8/'Valori assoluti'!E38*100</f>
        <v>6.5103727441389783</v>
      </c>
      <c r="F8" s="9">
        <f>'Valori assoluti'!F8/'Valori assoluti'!F38*100</f>
        <v>6.2905551550108143</v>
      </c>
      <c r="G8" s="9">
        <f>'Valori assoluti'!G8/'Valori assoluti'!G38*100</f>
        <v>6.7539366344147211</v>
      </c>
      <c r="H8" s="9">
        <f>'Valori assoluti'!H8/'Valori assoluti'!H38*100</f>
        <v>6.1220548474314409</v>
      </c>
      <c r="I8" s="9">
        <f>'Valori assoluti'!I8/'Valori assoluti'!I38*100</f>
        <v>6.7401441288681641</v>
      </c>
      <c r="J8" s="9">
        <f>'Valori assoluti'!J8/'Valori assoluti'!J38*100</f>
        <v>7.1494042163153066</v>
      </c>
      <c r="K8" s="9">
        <f>'Valori assoluti'!K8/'Valori assoluti'!K38*100</f>
        <v>6.7455323433173922</v>
      </c>
      <c r="L8" s="9">
        <f>'Valori assoluti'!L8/'Valori assoluti'!L38*100</f>
        <v>6.8716094032549728</v>
      </c>
      <c r="M8" s="9">
        <f>'Valori assoluti'!M8/'Valori assoluti'!M38*100</f>
        <v>6.8307522123893811</v>
      </c>
      <c r="N8" s="9">
        <f>'Valori assoluti'!N8/'Valori assoluti'!N38*100</f>
        <v>5.4054054054054053</v>
      </c>
      <c r="O8" s="9">
        <f>'Valori assoluti'!O8/'Valori assoluti'!O38*100</f>
        <v>6.3903827902562478</v>
      </c>
      <c r="P8" s="9">
        <f>'Valori assoluti'!P8/'Valori assoluti'!P38*100</f>
        <v>6.015748031496063</v>
      </c>
      <c r="Q8" s="9">
        <f>'Valori assoluti'!Q8/'Valori assoluti'!Q38*100</f>
        <v>5.5933250927070457</v>
      </c>
      <c r="R8" s="9">
        <f>'Valori assoluti'!R8/'Valori assoluti'!R38*100</f>
        <v>7.2463768115942031</v>
      </c>
      <c r="S8" s="9">
        <f>'Valori assoluti'!S8/'Valori assoluti'!S38*100</f>
        <v>5.78980490874764</v>
      </c>
      <c r="T8" s="9">
        <f>'Valori assoluti'!T8/'Valori assoluti'!T38*100</f>
        <v>5.4439403758911205</v>
      </c>
      <c r="U8" s="9">
        <f>'Valori assoluti'!U8/'Valori assoluti'!U38*100</f>
        <v>6.807511737089202</v>
      </c>
      <c r="V8" s="9">
        <f>'Valori assoluti'!V8/'Valori assoluti'!V38*100</f>
        <v>8.5714285714285712</v>
      </c>
      <c r="W8" s="9">
        <f>'Valori assoluti'!W8/'Valori assoluti'!W38*100</f>
        <v>6.4567061999807152</v>
      </c>
    </row>
    <row r="9" spans="1:23" ht="15.75" thickBot="1">
      <c r="A9" s="261" t="s">
        <v>5</v>
      </c>
      <c r="B9" s="4" t="s">
        <v>2</v>
      </c>
      <c r="C9" s="9">
        <f>'Valori assoluti'!C9/'Valori assoluti'!C37*100</f>
        <v>7.9513492968453061</v>
      </c>
      <c r="D9" s="9">
        <f>'Valori assoluti'!D9/'Valori assoluti'!D37*100</f>
        <v>8.1683634637267239</v>
      </c>
      <c r="E9" s="9">
        <f>'Valori assoluti'!E9/'Valori assoluti'!E37*100</f>
        <v>8.4579678203202118</v>
      </c>
      <c r="F9" s="9">
        <f>'Valori assoluti'!F9/'Valori assoluti'!F37*100</f>
        <v>7.8389256232288806</v>
      </c>
      <c r="G9" s="9">
        <f>'Valori assoluti'!G9/'Valori assoluti'!G37*100</f>
        <v>7.5542370974663671</v>
      </c>
      <c r="H9" s="9">
        <f>'Valori assoluti'!H9/'Valori assoluti'!H37*100</f>
        <v>7.6094807747224129</v>
      </c>
      <c r="I9" s="9">
        <f>'Valori assoluti'!I9/'Valori assoluti'!I37*100</f>
        <v>8.2678205578006772</v>
      </c>
      <c r="J9" s="9">
        <f>'Valori assoluti'!J9/'Valori assoluti'!J37*100</f>
        <v>8.2447719477719978</v>
      </c>
      <c r="K9" s="9">
        <f>'Valori assoluti'!K9/'Valori assoluti'!K37*100</f>
        <v>8.1599777163946978</v>
      </c>
      <c r="L9" s="9">
        <f>'Valori assoluti'!L9/'Valori assoluti'!L37*100</f>
        <v>7.9691263257228968</v>
      </c>
      <c r="M9" s="9">
        <f>'Valori assoluti'!M9/'Valori assoluti'!M37*100</f>
        <v>7.6216458047637108</v>
      </c>
      <c r="N9" s="9">
        <f>'Valori assoluti'!N9/'Valori assoluti'!N37*100</f>
        <v>8.2469133178910674</v>
      </c>
      <c r="O9" s="9">
        <f>'Valori assoluti'!O9/'Valori assoluti'!O37*100</f>
        <v>7.5547726522074203</v>
      </c>
      <c r="P9" s="9">
        <f>'Valori assoluti'!P9/'Valori assoluti'!P37*100</f>
        <v>8.2369754449785635</v>
      </c>
      <c r="Q9" s="9">
        <f>'Valori assoluti'!Q9/'Valori assoluti'!Q37*100</f>
        <v>7.781641925300363</v>
      </c>
      <c r="R9" s="9">
        <f>'Valori assoluti'!R9/'Valori assoluti'!R37*100</f>
        <v>7.679005182290334</v>
      </c>
      <c r="S9" s="9">
        <f>'Valori assoluti'!S9/'Valori assoluti'!S37*100</f>
        <v>8.5003972949643583</v>
      </c>
      <c r="T9" s="9">
        <f>'Valori assoluti'!T9/'Valori assoluti'!T37*100</f>
        <v>7.4243855511060373</v>
      </c>
      <c r="U9" s="9">
        <f>'Valori assoluti'!U9/'Valori assoluti'!U37*100</f>
        <v>8.5136163268150753</v>
      </c>
      <c r="V9" s="9">
        <f>'Valori assoluti'!V9/'Valori assoluti'!V37*100</f>
        <v>3.5241508732184825</v>
      </c>
      <c r="W9" s="9">
        <f>'Valori assoluti'!W9/'Valori assoluti'!W37*100</f>
        <v>7.8626457240685887</v>
      </c>
    </row>
    <row r="10" spans="1:23" ht="15.75" thickBot="1">
      <c r="A10" s="262"/>
      <c r="B10" s="4" t="s">
        <v>3</v>
      </c>
      <c r="C10" s="9">
        <f>'Valori assoluti'!C10/'Valori assoluti'!C38*100</f>
        <v>7.5600309837335402</v>
      </c>
      <c r="D10" s="9">
        <f>'Valori assoluti'!D10/'Valori assoluti'!D38*100</f>
        <v>7.6753000631711936</v>
      </c>
      <c r="E10" s="9">
        <f>'Valori assoluti'!E10/'Valori assoluti'!E38*100</f>
        <v>7.9946027997976055</v>
      </c>
      <c r="F10" s="9">
        <f>'Valori assoluti'!F10/'Valori assoluti'!F38*100</f>
        <v>6.9214131218457098</v>
      </c>
      <c r="G10" s="9">
        <f>'Valori assoluti'!G10/'Valori assoluti'!G38*100</f>
        <v>6.7349649022955802</v>
      </c>
      <c r="H10" s="9">
        <f>'Valori assoluti'!H10/'Valori assoluti'!H38*100</f>
        <v>6.662804171494785</v>
      </c>
      <c r="I10" s="9">
        <f>'Valori assoluti'!I10/'Valori assoluti'!I38*100</f>
        <v>8.1178465451462483</v>
      </c>
      <c r="J10" s="9">
        <f>'Valori assoluti'!J10/'Valori assoluti'!J38*100</f>
        <v>8.3180568285976175</v>
      </c>
      <c r="K10" s="9">
        <f>'Valori assoluti'!K10/'Valori assoluti'!K38*100</f>
        <v>7.5006292474200862</v>
      </c>
      <c r="L10" s="9">
        <f>'Valori assoluti'!L10/'Valori assoluti'!L38*100</f>
        <v>7.4916042366313622</v>
      </c>
      <c r="M10" s="9">
        <f>'Valori assoluti'!M10/'Valori assoluti'!M38*100</f>
        <v>6.7477876106194685</v>
      </c>
      <c r="N10" s="9">
        <f>'Valori assoluti'!N10/'Valori assoluti'!N38*100</f>
        <v>7.283072546230442</v>
      </c>
      <c r="O10" s="9">
        <f>'Valori assoluti'!O10/'Valori assoluti'!O38*100</f>
        <v>7.0863650743435622</v>
      </c>
      <c r="P10" s="9">
        <f>'Valori assoluti'!P10/'Valori assoluti'!P38*100</f>
        <v>7.8425196850393704</v>
      </c>
      <c r="Q10" s="9">
        <f>'Valori assoluti'!Q10/'Valori assoluti'!Q38*100</f>
        <v>6.8912237330037085</v>
      </c>
      <c r="R10" s="9">
        <f>'Valori assoluti'!R10/'Valori assoluti'!R38*100</f>
        <v>6.8276972624798722</v>
      </c>
      <c r="S10" s="9">
        <f>'Valori assoluti'!S10/'Valori assoluti'!S38*100</f>
        <v>7.8036500943989937</v>
      </c>
      <c r="T10" s="9">
        <f>'Valori assoluti'!T10/'Valori assoluti'!T38*100</f>
        <v>7.0641607258587173</v>
      </c>
      <c r="U10" s="9">
        <f>'Valori assoluti'!U10/'Valori assoluti'!U38*100</f>
        <v>9.4902749832327302</v>
      </c>
      <c r="V10" s="9">
        <f>'Valori assoluti'!V10/'Valori assoluti'!V38*100</f>
        <v>4.8791208791208787</v>
      </c>
      <c r="W10" s="9">
        <f>'Valori assoluti'!W10/'Valori assoluti'!W38*100</f>
        <v>7.3932118407096707</v>
      </c>
    </row>
    <row r="11" spans="1:23" ht="15.75" thickBot="1">
      <c r="A11" s="259" t="s">
        <v>6</v>
      </c>
      <c r="B11" s="5" t="s">
        <v>2</v>
      </c>
      <c r="C11" s="11">
        <f>'Valori assoluti'!C11/'Valori assoluti'!C37*100</f>
        <v>22.105663245914101</v>
      </c>
      <c r="D11" s="11">
        <f>'Valori assoluti'!D11/'Valori assoluti'!D37*100</f>
        <v>22.259817182990332</v>
      </c>
      <c r="E11" s="11">
        <f>'Valori assoluti'!E11/'Valori assoluti'!E37*100</f>
        <v>23.154861240491375</v>
      </c>
      <c r="F11" s="11">
        <f>'Valori assoluti'!F11/'Valori assoluti'!F37*100</f>
        <v>22.278943693786193</v>
      </c>
      <c r="G11" s="11">
        <f>'Valori assoluti'!G11/'Valori assoluti'!G37*100</f>
        <v>21.190695426459623</v>
      </c>
      <c r="H11" s="11">
        <f>'Valori assoluti'!H11/'Valori assoluti'!H37*100</f>
        <v>21.463607196250692</v>
      </c>
      <c r="I11" s="11">
        <f>'Valori assoluti'!I11/'Valori assoluti'!I37*100</f>
        <v>22.91582745342637</v>
      </c>
      <c r="J11" s="11">
        <f>'Valori assoluti'!J11/'Valori assoluti'!J37*100</f>
        <v>23.436836360480996</v>
      </c>
      <c r="K11" s="11">
        <f>'Valori assoluti'!K11/'Valori assoluti'!K37*100</f>
        <v>21.578886283976694</v>
      </c>
      <c r="L11" s="11">
        <f>'Valori assoluti'!L11/'Valori assoluti'!L37*100</f>
        <v>21.976835354488561</v>
      </c>
      <c r="M11" s="11">
        <f>'Valori assoluti'!M11/'Valori assoluti'!M37*100</f>
        <v>21.249477236697498</v>
      </c>
      <c r="N11" s="11">
        <f>'Valori assoluti'!N11/'Valori assoluti'!N37*100</f>
        <v>21.784750409078352</v>
      </c>
      <c r="O11" s="11">
        <f>'Valori assoluti'!O11/'Valori assoluti'!O37*100</f>
        <v>21.685015963888581</v>
      </c>
      <c r="P11" s="11">
        <f>'Valori assoluti'!P11/'Valori assoluti'!P37*100</f>
        <v>22.64010258090391</v>
      </c>
      <c r="Q11" s="11">
        <f>'Valori assoluti'!Q11/'Valori assoluti'!Q37*100</f>
        <v>21.737262159173596</v>
      </c>
      <c r="R11" s="11">
        <f>'Valori assoluti'!R11/'Valori assoluti'!R37*100</f>
        <v>22.305465012429533</v>
      </c>
      <c r="S11" s="11">
        <f>'Valori assoluti'!S11/'Valori assoluti'!S37*100</f>
        <v>21.790628412020602</v>
      </c>
      <c r="T11" s="11">
        <f>'Valori assoluti'!T11/'Valori assoluti'!T37*100</f>
        <v>21.267088952379847</v>
      </c>
      <c r="U11" s="11">
        <f>'Valori assoluti'!U11/'Valori assoluti'!U37*100</f>
        <v>22.545779780814598</v>
      </c>
      <c r="V11" s="11">
        <f>'Valori assoluti'!V11/'Valori assoluti'!V37*100</f>
        <v>23.334291365872627</v>
      </c>
      <c r="W11" s="11">
        <f>'Valori assoluti'!W11/'Valori assoluti'!W37*100</f>
        <v>22.12671734092153</v>
      </c>
    </row>
    <row r="12" spans="1:23" ht="21.75" thickBot="1">
      <c r="A12" s="260"/>
      <c r="B12" s="5" t="s">
        <v>3</v>
      </c>
      <c r="C12" s="11">
        <f>'Valori assoluti'!C12/'Valori assoluti'!C38*100</f>
        <v>21.471727343144849</v>
      </c>
      <c r="D12" s="11">
        <f>'Valori assoluti'!D12/'Valori assoluti'!D38*100</f>
        <v>20.562223626026533</v>
      </c>
      <c r="E12" s="11">
        <f>'Valori assoluti'!E12/'Valori assoluti'!E38*100</f>
        <v>22.617642098161578</v>
      </c>
      <c r="F12" s="11">
        <f>'Valori assoluti'!F12/'Valori assoluti'!F38*100</f>
        <v>20.421773612112474</v>
      </c>
      <c r="G12" s="11">
        <f>'Valori assoluti'!G12/'Valori assoluti'!G38*100</f>
        <v>21.36217036615443</v>
      </c>
      <c r="H12" s="11">
        <f>'Valori assoluti'!H12/'Valori assoluti'!H38*100</f>
        <v>19.775975280030899</v>
      </c>
      <c r="I12" s="11">
        <f>'Valori assoluti'!I12/'Valori assoluti'!I38*100</f>
        <v>21.937261551504875</v>
      </c>
      <c r="J12" s="11">
        <f>'Valori assoluti'!J12/'Valori assoluti'!J38*100</f>
        <v>23.281393217231898</v>
      </c>
      <c r="K12" s="11">
        <f>'Valori assoluti'!K12/'Valori assoluti'!K38*100</f>
        <v>20.261766926755602</v>
      </c>
      <c r="L12" s="11">
        <f>'Valori assoluti'!L12/'Valori assoluti'!L38*100</f>
        <v>21.415654869542756</v>
      </c>
      <c r="M12" s="11">
        <f>'Valori assoluti'!M12/'Valori assoluti'!M38*100</f>
        <v>20.907079646017699</v>
      </c>
      <c r="N12" s="11">
        <f>'Valori assoluti'!N12/'Valori assoluti'!N38*100</f>
        <v>19.231863442389756</v>
      </c>
      <c r="O12" s="11">
        <f>'Valori assoluti'!O12/'Valori assoluti'!O38*100</f>
        <v>20.689655172413794</v>
      </c>
      <c r="P12" s="11">
        <f>'Valori assoluti'!P12/'Valori assoluti'!P38*100</f>
        <v>21.133858267716533</v>
      </c>
      <c r="Q12" s="11">
        <f>'Valori assoluti'!Q12/'Valori assoluti'!Q38*100</f>
        <v>20.951792336217554</v>
      </c>
      <c r="R12" s="11">
        <f>'Valori assoluti'!R12/'Valori assoluti'!R38*100</f>
        <v>21.127214170692433</v>
      </c>
      <c r="S12" s="11">
        <f>'Valori assoluti'!S12/'Valori assoluti'!S38*100</f>
        <v>20.295783511642544</v>
      </c>
      <c r="T12" s="11">
        <f>'Valori assoluti'!T12/'Valori assoluti'!T38*100</f>
        <v>20.738820479585225</v>
      </c>
      <c r="U12" s="11">
        <f>'Valori assoluti'!U12/'Valori assoluti'!U38*100</f>
        <v>23.474178403755868</v>
      </c>
      <c r="V12" s="11">
        <f>'Valori assoluti'!V12/'Valori assoluti'!V38*100</f>
        <v>22.637362637362639</v>
      </c>
      <c r="W12" s="11">
        <f>'Valori assoluti'!W12/'Valori assoluti'!W38*100</f>
        <v>21.198534374698681</v>
      </c>
    </row>
    <row r="13" spans="1:23" ht="15.75" thickBot="1">
      <c r="A13" s="261" t="s">
        <v>7</v>
      </c>
      <c r="B13" s="4" t="s">
        <v>2</v>
      </c>
      <c r="C13" s="9">
        <f>'Valori assoluti'!C13/'Valori assoluti'!C37*100</f>
        <v>8.0820980615735465</v>
      </c>
      <c r="D13" s="9">
        <f>'Valori assoluti'!D13/'Valori assoluti'!D37*100</f>
        <v>7.967159252756197</v>
      </c>
      <c r="E13" s="9">
        <f>'Valori assoluti'!E13/'Valori assoluti'!E37*100</f>
        <v>8.4056431377367993</v>
      </c>
      <c r="F13" s="9">
        <f>'Valori assoluti'!F13/'Valori assoluti'!F37*100</f>
        <v>8.3219023368516165</v>
      </c>
      <c r="G13" s="9">
        <f>'Valori assoluti'!G13/'Valori assoluti'!G37*100</f>
        <v>8.1017120048664424</v>
      </c>
      <c r="H13" s="9">
        <f>'Valori assoluti'!H13/'Valori assoluti'!H37*100</f>
        <v>8.1583544707799298</v>
      </c>
      <c r="I13" s="9">
        <f>'Valori assoluti'!I13/'Valori assoluti'!I37*100</f>
        <v>8.5411333601881569</v>
      </c>
      <c r="J13" s="9">
        <f>'Valori assoluti'!J13/'Valori assoluti'!J37*100</f>
        <v>8.2292442102090302</v>
      </c>
      <c r="K13" s="9">
        <f>'Valori assoluti'!K13/'Valori assoluti'!K37*100</f>
        <v>8.0462384810009056</v>
      </c>
      <c r="L13" s="9">
        <f>'Valori assoluti'!L13/'Valori assoluti'!L37*100</f>
        <v>8.7329868495800405</v>
      </c>
      <c r="M13" s="9">
        <f>'Valori assoluti'!M13/'Valori assoluti'!M37*100</f>
        <v>8.8500179927834353</v>
      </c>
      <c r="N13" s="9">
        <f>'Valori assoluti'!N13/'Valori assoluti'!N37*100</f>
        <v>7.5807000021250817</v>
      </c>
      <c r="O13" s="9">
        <f>'Valori assoluti'!O13/'Valori assoluti'!O37*100</f>
        <v>7.8338654629527689</v>
      </c>
      <c r="P13" s="9">
        <f>'Valori assoluti'!P13/'Valori assoluti'!P37*100</f>
        <v>8.3618123379521094</v>
      </c>
      <c r="Q13" s="9">
        <f>'Valori assoluti'!Q13/'Valori assoluti'!Q37*100</f>
        <v>8.1729584791937615</v>
      </c>
      <c r="R13" s="9">
        <f>'Valori assoluti'!R13/'Valori assoluti'!R37*100</f>
        <v>8.4054360007053823</v>
      </c>
      <c r="S13" s="9">
        <f>'Valori assoluti'!S13/'Valori assoluti'!S37*100</f>
        <v>8.2065705155688171</v>
      </c>
      <c r="T13" s="9">
        <f>'Valori assoluti'!T13/'Valori assoluti'!T37*100</f>
        <v>8.1777772626381466</v>
      </c>
      <c r="U13" s="9">
        <f>'Valori assoluti'!U13/'Valori assoluti'!U37*100</f>
        <v>7.8596609421371451</v>
      </c>
      <c r="V13" s="9">
        <f>'Valori assoluti'!V13/'Valori assoluti'!V37*100</f>
        <v>1.9112749158903783</v>
      </c>
      <c r="W13" s="9">
        <f>'Valori assoluti'!W13/'Valori assoluti'!W37*100</f>
        <v>8.0365149674098291</v>
      </c>
    </row>
    <row r="14" spans="1:23" ht="15.75" thickBot="1">
      <c r="A14" s="262"/>
      <c r="B14" s="4" t="s">
        <v>3</v>
      </c>
      <c r="C14" s="9">
        <f>'Valori assoluti'!C14/'Valori assoluti'!C38*100</f>
        <v>7.2656855151045701</v>
      </c>
      <c r="D14" s="9">
        <f>'Valori assoluti'!D14/'Valori assoluti'!D38*100</f>
        <v>7.090966519267214</v>
      </c>
      <c r="E14" s="9">
        <f>'Valori assoluti'!E14/'Valori assoluti'!E38*100</f>
        <v>8.1295328048574795</v>
      </c>
      <c r="F14" s="9">
        <f>'Valori assoluti'!F14/'Valori assoluti'!F38*100</f>
        <v>7.6784426820475842</v>
      </c>
      <c r="G14" s="9">
        <f>'Valori assoluti'!G14/'Valori assoluti'!G38*100</f>
        <v>7.057484348321001</v>
      </c>
      <c r="H14" s="9">
        <f>'Valori assoluti'!H14/'Valori assoluti'!H38*100</f>
        <v>8.536114329857087</v>
      </c>
      <c r="I14" s="9">
        <f>'Valori assoluti'!I14/'Valori assoluti'!I38*100</f>
        <v>8.8596863077575243</v>
      </c>
      <c r="J14" s="9">
        <f>'Valori assoluti'!J14/'Valori assoluti'!J38*100</f>
        <v>7.6993583868010997</v>
      </c>
      <c r="K14" s="9">
        <f>'Valori assoluti'!K14/'Valori assoluti'!K38*100</f>
        <v>7.1482506921721614</v>
      </c>
      <c r="L14" s="9">
        <f>'Valori assoluti'!L14/'Valori assoluti'!L38*100</f>
        <v>8.008266597778352</v>
      </c>
      <c r="M14" s="9">
        <f>'Valori assoluti'!M14/'Valori assoluti'!M38*100</f>
        <v>8.6559734513274336</v>
      </c>
      <c r="N14" s="9">
        <f>'Valori assoluti'!N14/'Valori assoluti'!N38*100</f>
        <v>8.0512091038406819</v>
      </c>
      <c r="O14" s="9">
        <f>'Valori assoluti'!O14/'Valori assoluti'!O38*100</f>
        <v>7.3078139829167981</v>
      </c>
      <c r="P14" s="9">
        <f>'Valori assoluti'!P14/'Valori assoluti'!P38*100</f>
        <v>7.6850393700787407</v>
      </c>
      <c r="Q14" s="9">
        <f>'Valori assoluti'!Q14/'Valori assoluti'!Q38*100</f>
        <v>7.0766378244746599</v>
      </c>
      <c r="R14" s="9">
        <f>'Valori assoluti'!R14/'Valori assoluti'!R38*100</f>
        <v>7.2463768115942031</v>
      </c>
      <c r="S14" s="9">
        <f>'Valori assoluti'!S14/'Valori assoluti'!S38*100</f>
        <v>8.5273757079924479</v>
      </c>
      <c r="T14" s="9">
        <f>'Valori assoluti'!T14/'Valori assoluti'!T38*100</f>
        <v>8.0686973428386271</v>
      </c>
      <c r="U14" s="9">
        <f>'Valori assoluti'!U14/'Valori assoluti'!U38*100</f>
        <v>6.6733735747820253</v>
      </c>
      <c r="V14" s="9">
        <f>'Valori assoluti'!V14/'Valori assoluti'!V38*100</f>
        <v>2.3736263736263736</v>
      </c>
      <c r="W14" s="9">
        <f>'Valori assoluti'!W14/'Valori assoluti'!W38*100</f>
        <v>7.5764150033747955</v>
      </c>
    </row>
    <row r="15" spans="1:23" ht="15.75" thickBot="1">
      <c r="A15" s="261" t="s">
        <v>8</v>
      </c>
      <c r="B15" s="4" t="s">
        <v>2</v>
      </c>
      <c r="C15" s="9">
        <f>'Valori assoluti'!C15/'Valori assoluti'!C37*100</f>
        <v>9.0995819080197649</v>
      </c>
      <c r="D15" s="9">
        <f>'Valori assoluti'!D15/'Valori assoluti'!D37*100</f>
        <v>9.0583341497049759</v>
      </c>
      <c r="E15" s="9">
        <f>'Valori assoluti'!E15/'Valori assoluti'!E37*100</f>
        <v>9.8132563790526852</v>
      </c>
      <c r="F15" s="9">
        <f>'Valori assoluti'!F15/'Valori assoluti'!F37*100</f>
        <v>9.3346749353156184</v>
      </c>
      <c r="G15" s="9">
        <f>'Valori assoluti'!G15/'Valori assoluti'!G37*100</f>
        <v>9.8887134339676095</v>
      </c>
      <c r="H15" s="9">
        <f>'Valori assoluti'!H15/'Valori assoluti'!H37*100</f>
        <v>9.3993045640086681</v>
      </c>
      <c r="I15" s="9">
        <f>'Valori assoluti'!I15/'Valori assoluti'!I37*100</f>
        <v>9.3450455016004597</v>
      </c>
      <c r="J15" s="9">
        <f>'Valori assoluti'!J15/'Valori assoluti'!J37*100</f>
        <v>9.0686554349364954</v>
      </c>
      <c r="K15" s="9">
        <f>'Valori assoluti'!K15/'Valori assoluti'!K37*100</f>
        <v>9.7198300875095747</v>
      </c>
      <c r="L15" s="9">
        <f>'Valori assoluti'!L15/'Valori assoluti'!L37*100</f>
        <v>9.1733686389949156</v>
      </c>
      <c r="M15" s="9">
        <f>'Valori assoluti'!M15/'Valori assoluti'!M37*100</f>
        <v>9.8590727394742217</v>
      </c>
      <c r="N15" s="9">
        <f>'Valori assoluti'!N15/'Valori assoluti'!N37*100</f>
        <v>9.3243300677901271</v>
      </c>
      <c r="O15" s="9">
        <f>'Valori assoluti'!O15/'Valori assoluti'!O37*100</f>
        <v>9.0091379500165143</v>
      </c>
      <c r="P15" s="9">
        <f>'Valori assoluti'!P15/'Valori assoluti'!P37*100</f>
        <v>9.2921578706554229</v>
      </c>
      <c r="Q15" s="9">
        <f>'Valori assoluti'!Q15/'Valori assoluti'!Q37*100</f>
        <v>9.028927632219732</v>
      </c>
      <c r="R15" s="9">
        <f>'Valori assoluti'!R15/'Valori assoluti'!R37*100</f>
        <v>9.1847705513934166</v>
      </c>
      <c r="S15" s="9">
        <f>'Valori assoluti'!S15/'Valori assoluti'!S37*100</f>
        <v>9.2092401090703291</v>
      </c>
      <c r="T15" s="9">
        <f>'Valori assoluti'!T15/'Valori assoluti'!T37*100</f>
        <v>8.9937584394359984</v>
      </c>
      <c r="U15" s="9">
        <f>'Valori assoluti'!U15/'Valori assoluti'!U37*100</f>
        <v>8.3399638756439369</v>
      </c>
      <c r="V15" s="9">
        <f>'Valori assoluti'!V15/'Valori assoluti'!V37*100</f>
        <v>6.8006221576019872</v>
      </c>
      <c r="W15" s="9">
        <f>'Valori assoluti'!W15/'Valori assoluti'!W37*100</f>
        <v>9.2216937183852039</v>
      </c>
    </row>
    <row r="16" spans="1:23" ht="15.75" thickBot="1">
      <c r="A16" s="262"/>
      <c r="B16" s="4" t="s">
        <v>3</v>
      </c>
      <c r="C16" s="9">
        <f>'Valori assoluti'!C16/'Valori assoluti'!C38*100</f>
        <v>8.2571649883810991</v>
      </c>
      <c r="D16" s="9">
        <f>'Valori assoluti'!D16/'Valori assoluti'!D38*100</f>
        <v>8.2912192040429566</v>
      </c>
      <c r="E16" s="9">
        <f>'Valori assoluti'!E16/'Valori assoluti'!E38*100</f>
        <v>9.4788328554562327</v>
      </c>
      <c r="F16" s="9">
        <f>'Valori assoluti'!F16/'Valori assoluti'!F38*100</f>
        <v>9.2826243691420327</v>
      </c>
      <c r="G16" s="9">
        <f>'Valori assoluti'!G16/'Valori assoluti'!G38*100</f>
        <v>9.7135268450009491</v>
      </c>
      <c r="H16" s="9">
        <f>'Valori assoluti'!H16/'Valori assoluti'!H38*100</f>
        <v>8.8451139436075703</v>
      </c>
      <c r="I16" s="9">
        <f>'Valori assoluti'!I16/'Valori assoluti'!I38*100</f>
        <v>8.7537091988130555</v>
      </c>
      <c r="J16" s="9">
        <f>'Valori assoluti'!J16/'Valori assoluti'!J38*100</f>
        <v>9.2804766269477543</v>
      </c>
      <c r="K16" s="9">
        <f>'Valori assoluti'!K16/'Valori assoluti'!K38*100</f>
        <v>9.7659199597281656</v>
      </c>
      <c r="L16" s="9">
        <f>'Valori assoluti'!L16/'Valori assoluti'!L38*100</f>
        <v>8.3440971325238955</v>
      </c>
      <c r="M16" s="9">
        <f>'Valori assoluti'!M16/'Valori assoluti'!M38*100</f>
        <v>9.485619469026549</v>
      </c>
      <c r="N16" s="9">
        <f>'Valori assoluti'!N16/'Valori assoluti'!N38*100</f>
        <v>8.1934566145092464</v>
      </c>
      <c r="O16" s="9">
        <f>'Valori assoluti'!O16/'Valori assoluti'!O38*100</f>
        <v>8.6048718759886107</v>
      </c>
      <c r="P16" s="9">
        <f>'Valori assoluti'!P16/'Valori assoluti'!P38*100</f>
        <v>8.0944881889763778</v>
      </c>
      <c r="Q16" s="9">
        <f>'Valori assoluti'!Q16/'Valori assoluti'!Q38*100</f>
        <v>8.0346106304079115</v>
      </c>
      <c r="R16" s="9">
        <f>'Valori assoluti'!R16/'Valori assoluti'!R38*100</f>
        <v>8.5346215780998396</v>
      </c>
      <c r="S16" s="9">
        <f>'Valori assoluti'!S16/'Valori assoluti'!S38*100</f>
        <v>8.7161736941472618</v>
      </c>
      <c r="T16" s="9">
        <f>'Valori assoluti'!T16/'Valori assoluti'!T38*100</f>
        <v>7.6150356448476995</v>
      </c>
      <c r="U16" s="9">
        <f>'Valori assoluti'!U16/'Valori assoluti'!U38*100</f>
        <v>7.276995305164319</v>
      </c>
      <c r="V16" s="9">
        <f>'Valori assoluti'!V16/'Valori assoluti'!V38*100</f>
        <v>7.7362637362637363</v>
      </c>
      <c r="W16" s="9">
        <f>'Valori assoluti'!W16/'Valori assoluti'!W38*100</f>
        <v>8.7069713624529932</v>
      </c>
    </row>
    <row r="17" spans="1:23" ht="15.75" thickBot="1">
      <c r="A17" s="261" t="s">
        <v>9</v>
      </c>
      <c r="B17" s="4" t="s">
        <v>2</v>
      </c>
      <c r="C17" s="9">
        <f>'Valori assoluti'!C17/'Valori assoluti'!C37*100</f>
        <v>9.6514633219308248</v>
      </c>
      <c r="D17" s="9">
        <f>'Valori assoluti'!D17/'Valori assoluti'!D37*100</f>
        <v>9.2052810453576086</v>
      </c>
      <c r="E17" s="9">
        <f>'Valori assoluti'!E17/'Valori assoluti'!E37*100</f>
        <v>10.033257885369306</v>
      </c>
      <c r="F17" s="9">
        <f>'Valori assoluti'!F17/'Valori assoluti'!F37*100</f>
        <v>9.5872520432050585</v>
      </c>
      <c r="G17" s="9">
        <f>'Valori assoluti'!G17/'Valori assoluti'!G37*100</f>
        <v>9.7391369562228398</v>
      </c>
      <c r="H17" s="9">
        <f>'Valori assoluti'!H17/'Valori assoluti'!H37*100</f>
        <v>9.5374678738808356</v>
      </c>
      <c r="I17" s="9">
        <f>'Valori assoluti'!I17/'Valori assoluti'!I37*100</f>
        <v>9.3801300293237357</v>
      </c>
      <c r="J17" s="9">
        <f>'Valori assoluti'!J17/'Valori assoluti'!J37*100</f>
        <v>8.9416933454510588</v>
      </c>
      <c r="K17" s="9">
        <f>'Valori assoluti'!K17/'Valori assoluti'!K37*100</f>
        <v>9.2899422018987483</v>
      </c>
      <c r="L17" s="9">
        <f>'Valori assoluti'!L17/'Valori assoluti'!L37*100</f>
        <v>9.4099916900238032</v>
      </c>
      <c r="M17" s="9">
        <f>'Valori assoluti'!M17/'Valori assoluti'!M37*100</f>
        <v>9.2375922738015337</v>
      </c>
      <c r="N17" s="9">
        <f>'Valori assoluti'!N17/'Valori assoluti'!N37*100</f>
        <v>9.8986335720509171</v>
      </c>
      <c r="O17" s="9">
        <f>'Valori assoluti'!O17/'Valori assoluti'!O37*100</f>
        <v>9.6141142794230987</v>
      </c>
      <c r="P17" s="9">
        <f>'Valori assoluti'!P17/'Valori assoluti'!P37*100</f>
        <v>9.1492450474775602</v>
      </c>
      <c r="Q17" s="9">
        <f>'Valori assoluti'!Q17/'Valori assoluti'!Q37*100</f>
        <v>9.3182612482024076</v>
      </c>
      <c r="R17" s="9">
        <f>'Valori assoluti'!R17/'Valori assoluti'!R37*100</f>
        <v>8.9538144728683484</v>
      </c>
      <c r="S17" s="9">
        <f>'Valori assoluti'!S17/'Valori assoluti'!S37*100</f>
        <v>9.6539818101787542</v>
      </c>
      <c r="T17" s="9">
        <f>'Valori assoluti'!T17/'Valori assoluti'!T37*100</f>
        <v>9.7158554183352361</v>
      </c>
      <c r="U17" s="9">
        <f>'Valori assoluti'!U17/'Valori assoluti'!U37*100</f>
        <v>9.8244309833142633</v>
      </c>
      <c r="V17" s="9">
        <f>'Valori assoluti'!V17/'Valori assoluti'!V37*100</f>
        <v>9.8623814434732626</v>
      </c>
      <c r="W17" s="9">
        <f>'Valori assoluti'!W17/'Valori assoluti'!W37*100</f>
        <v>9.4961819614663447</v>
      </c>
    </row>
    <row r="18" spans="1:23" ht="15.75" thickBot="1">
      <c r="A18" s="262"/>
      <c r="B18" s="4" t="s">
        <v>3</v>
      </c>
      <c r="C18" s="9">
        <f>'Valori assoluti'!C18/'Valori assoluti'!C38*100</f>
        <v>9.1711851278079024</v>
      </c>
      <c r="D18" s="9">
        <f>'Valori assoluti'!D18/'Valori assoluti'!D38*100</f>
        <v>8.8123815540113704</v>
      </c>
      <c r="E18" s="9">
        <f>'Valori assoluti'!E18/'Valori assoluti'!E38*100</f>
        <v>10.726935402260079</v>
      </c>
      <c r="F18" s="9">
        <f>'Valori assoluti'!F18/'Valori assoluti'!F38*100</f>
        <v>9.5169430425378501</v>
      </c>
      <c r="G18" s="9">
        <f>'Valori assoluti'!G18/'Valori assoluti'!G38*100</f>
        <v>9.8083855055966609</v>
      </c>
      <c r="H18" s="9">
        <f>'Valori assoluti'!H18/'Valori assoluti'!H38*100</f>
        <v>9.7721127848590186</v>
      </c>
      <c r="I18" s="9">
        <f>'Valori assoluti'!I18/'Valori assoluti'!I38*100</f>
        <v>9.8558711318355243</v>
      </c>
      <c r="J18" s="9">
        <f>'Valori assoluti'!J18/'Valori assoluti'!J38*100</f>
        <v>9.7158570119156735</v>
      </c>
      <c r="K18" s="9">
        <f>'Valori assoluti'!K18/'Valori assoluti'!K38*100</f>
        <v>8.8598036748049331</v>
      </c>
      <c r="L18" s="9">
        <f>'Valori assoluti'!L18/'Valori assoluti'!L38*100</f>
        <v>9.9974166881942654</v>
      </c>
      <c r="M18" s="9">
        <f>'Valori assoluti'!M18/'Valori assoluti'!M38*100</f>
        <v>9.264380530973451</v>
      </c>
      <c r="N18" s="9">
        <f>'Valori assoluti'!N18/'Valori assoluti'!N38*100</f>
        <v>9.8435277382645801</v>
      </c>
      <c r="O18" s="9">
        <f>'Valori assoluti'!O18/'Valori assoluti'!O38*100</f>
        <v>9.8386586523252131</v>
      </c>
      <c r="P18" s="9">
        <f>'Valori assoluti'!P18/'Valori assoluti'!P38*100</f>
        <v>9.7637795275590555</v>
      </c>
      <c r="Q18" s="9">
        <f>'Valori assoluti'!Q18/'Valori assoluti'!Q38*100</f>
        <v>8.8071693448702089</v>
      </c>
      <c r="R18" s="9">
        <f>'Valori assoluti'!R18/'Valori assoluti'!R38*100</f>
        <v>9.1787439613526569</v>
      </c>
      <c r="S18" s="9">
        <f>'Valori assoluti'!S18/'Valori assoluti'!S38*100</f>
        <v>9.8489616110761489</v>
      </c>
      <c r="T18" s="9">
        <f>'Valori assoluti'!T18/'Valori assoluti'!T38*100</f>
        <v>8.8788075178224233</v>
      </c>
      <c r="U18" s="9">
        <f>'Valori assoluti'!U18/'Valori assoluti'!U38*100</f>
        <v>10.831656606304493</v>
      </c>
      <c r="V18" s="9">
        <f>'Valori assoluti'!V18/'Valori assoluti'!V38*100</f>
        <v>9.3186813186813175</v>
      </c>
      <c r="W18" s="9">
        <f>'Valori assoluti'!W18/'Valori assoluti'!W38*100</f>
        <v>9.5928550766560612</v>
      </c>
    </row>
    <row r="19" spans="1:23" ht="15.75" thickBot="1">
      <c r="A19" s="259" t="s">
        <v>10</v>
      </c>
      <c r="B19" s="5" t="s">
        <v>2</v>
      </c>
      <c r="C19" s="11">
        <f>'Valori assoluti'!C19/'Valori assoluti'!C37*100</f>
        <v>26.833143291524138</v>
      </c>
      <c r="D19" s="11">
        <f>'Valori assoluti'!D19/'Valori assoluti'!D37*100</f>
        <v>26.230774447818781</v>
      </c>
      <c r="E19" s="11">
        <f>'Valori assoluti'!E19/'Valori assoluti'!E37*100</f>
        <v>28.25215740215879</v>
      </c>
      <c r="F19" s="11">
        <f>'Valori assoluti'!F19/'Valori assoluti'!F37*100</f>
        <v>27.243829315372292</v>
      </c>
      <c r="G19" s="11">
        <f>'Valori assoluti'!G19/'Valori assoluti'!G37*100</f>
        <v>27.729562395056895</v>
      </c>
      <c r="H19" s="11">
        <f>'Valori assoluti'!H19/'Valori assoluti'!H37*100</f>
        <v>27.095126908669432</v>
      </c>
      <c r="I19" s="11">
        <f>'Valori assoluti'!I19/'Valori assoluti'!I37*100</f>
        <v>27.266308891112352</v>
      </c>
      <c r="J19" s="11">
        <f>'Valori assoluti'!J19/'Valori assoluti'!J37*100</f>
        <v>26.239592990596584</v>
      </c>
      <c r="K19" s="11">
        <f>'Valori assoluti'!K19/'Valori assoluti'!K37*100</f>
        <v>27.056010770409227</v>
      </c>
      <c r="L19" s="11">
        <f>'Valori assoluti'!L19/'Valori assoluti'!L37*100</f>
        <v>27.316347178598761</v>
      </c>
      <c r="M19" s="11">
        <f>'Valori assoluti'!M19/'Valori assoluti'!M37*100</f>
        <v>27.946683006059192</v>
      </c>
      <c r="N19" s="11">
        <f>'Valori assoluti'!N19/'Valori assoluti'!N37*100</f>
        <v>26.803663641966125</v>
      </c>
      <c r="O19" s="11">
        <f>'Valori assoluti'!O19/'Valori assoluti'!O37*100</f>
        <v>26.45711769239238</v>
      </c>
      <c r="P19" s="11">
        <f>'Valori assoluti'!P19/'Valori assoluti'!P37*100</f>
        <v>26.803215256085096</v>
      </c>
      <c r="Q19" s="11">
        <f>'Valori assoluti'!Q19/'Valori assoluti'!Q37*100</f>
        <v>26.520147359615905</v>
      </c>
      <c r="R19" s="11">
        <f>'Valori assoluti'!R19/'Valori assoluti'!R37*100</f>
        <v>26.544021024967147</v>
      </c>
      <c r="S19" s="11">
        <f>'Valori assoluti'!S19/'Valori assoluti'!S37*100</f>
        <v>27.069792434817902</v>
      </c>
      <c r="T19" s="11">
        <f>'Valori assoluti'!T19/'Valori assoluti'!T37*100</f>
        <v>26.887391120409383</v>
      </c>
      <c r="U19" s="11">
        <f>'Valori assoluti'!U19/'Valori assoluti'!U37*100</f>
        <v>26.024055801095347</v>
      </c>
      <c r="V19" s="11">
        <f>'Valori assoluti'!V19/'Valori assoluti'!V37*100</f>
        <v>18.574278516965627</v>
      </c>
      <c r="W19" s="11">
        <f>'Valori assoluti'!W19/'Valori assoluti'!W37*100</f>
        <v>26.754390647261378</v>
      </c>
    </row>
    <row r="20" spans="1:23" ht="21.75" thickBot="1">
      <c r="A20" s="260"/>
      <c r="B20" s="5" t="s">
        <v>3</v>
      </c>
      <c r="C20" s="11">
        <f>'Valori assoluti'!C20/'Valori assoluti'!C38*100</f>
        <v>24.69403563129357</v>
      </c>
      <c r="D20" s="11">
        <f>'Valori assoluti'!D20/'Valori assoluti'!D38*100</f>
        <v>24.194567277321539</v>
      </c>
      <c r="E20" s="11">
        <f>'Valori assoluti'!E20/'Valori assoluti'!E38*100</f>
        <v>28.335301062573791</v>
      </c>
      <c r="F20" s="11">
        <f>'Valori assoluti'!F20/'Valori assoluti'!F38*100</f>
        <v>26.478010093727473</v>
      </c>
      <c r="G20" s="11">
        <f>'Valori assoluti'!G20/'Valori assoluti'!G38*100</f>
        <v>26.579396698918611</v>
      </c>
      <c r="H20" s="11">
        <f>'Valori assoluti'!H20/'Valori assoluti'!H38*100</f>
        <v>27.153341058323676</v>
      </c>
      <c r="I20" s="11">
        <f>'Valori assoluti'!I20/'Valori assoluti'!I38*100</f>
        <v>27.469266638406104</v>
      </c>
      <c r="J20" s="11">
        <f>'Valori assoluti'!J20/'Valori assoluti'!J38*100</f>
        <v>26.695692025664531</v>
      </c>
      <c r="K20" s="11">
        <f>'Valori assoluti'!K20/'Valori assoluti'!K38*100</f>
        <v>25.773974326705261</v>
      </c>
      <c r="L20" s="11">
        <f>'Valori assoluti'!L20/'Valori assoluti'!L38*100</f>
        <v>26.349780418496511</v>
      </c>
      <c r="M20" s="11">
        <f>'Valori assoluti'!M20/'Valori assoluti'!M38*100</f>
        <v>27.40597345132743</v>
      </c>
      <c r="N20" s="11">
        <f>'Valori assoluti'!N20/'Valori assoluti'!N38*100</f>
        <v>26.088193456614512</v>
      </c>
      <c r="O20" s="11">
        <f>'Valori assoluti'!O20/'Valori assoluti'!O38*100</f>
        <v>25.751344511230624</v>
      </c>
      <c r="P20" s="11">
        <f>'Valori assoluti'!P20/'Valori assoluti'!P38*100</f>
        <v>25.543307086614174</v>
      </c>
      <c r="Q20" s="11">
        <f>'Valori assoluti'!Q20/'Valori assoluti'!Q38*100</f>
        <v>23.918417799752781</v>
      </c>
      <c r="R20" s="11">
        <f>'Valori assoluti'!R20/'Valori assoluti'!R38*100</f>
        <v>24.9597423510467</v>
      </c>
      <c r="S20" s="11">
        <f>'Valori assoluti'!S20/'Valori assoluti'!S38*100</f>
        <v>27.092511013215859</v>
      </c>
      <c r="T20" s="11">
        <f>'Valori assoluti'!T20/'Valori assoluti'!T38*100</f>
        <v>24.56254050550875</v>
      </c>
      <c r="U20" s="11">
        <f>'Valori assoluti'!U20/'Valori assoluti'!U38*100</f>
        <v>24.782025486250838</v>
      </c>
      <c r="V20" s="11">
        <f>'Valori assoluti'!V20/'Valori assoluti'!V38*100</f>
        <v>19.428571428571427</v>
      </c>
      <c r="W20" s="11">
        <f>'Valori assoluti'!W20/'Valori assoluti'!W38*100</f>
        <v>25.876241442483849</v>
      </c>
    </row>
    <row r="21" spans="1:23" ht="15.75" thickBot="1">
      <c r="A21" s="261" t="s">
        <v>11</v>
      </c>
      <c r="B21" s="4" t="s">
        <v>2</v>
      </c>
      <c r="C21" s="9">
        <f>'Valori assoluti'!C21/'Valori assoluti'!C37*100</f>
        <v>9.7008741923223099</v>
      </c>
      <c r="D21" s="9">
        <f>'Valori assoluti'!D21/'Valori assoluti'!D37*100</f>
        <v>9.6529038967302423</v>
      </c>
      <c r="E21" s="9">
        <f>'Valori assoluti'!E21/'Valori assoluti'!E37*100</f>
        <v>9.0541520824827266</v>
      </c>
      <c r="F21" s="9">
        <f>'Valori assoluti'!F21/'Valori assoluti'!F37*100</f>
        <v>9.7145673333607121</v>
      </c>
      <c r="G21" s="9">
        <f>'Valori assoluti'!G21/'Valori assoluti'!G37*100</f>
        <v>9.8016340917707936</v>
      </c>
      <c r="H21" s="9">
        <f>'Valori assoluti'!H21/'Valori assoluti'!H37*100</f>
        <v>9.7415632191631261</v>
      </c>
      <c r="I21" s="9">
        <f>'Valori assoluti'!I21/'Valori assoluti'!I37*100</f>
        <v>10.025078940187377</v>
      </c>
      <c r="J21" s="9">
        <f>'Valori assoluti'!J21/'Valori assoluti'!J37*100</f>
        <v>9.7591830583249237</v>
      </c>
      <c r="K21" s="9">
        <f>'Valori assoluti'!K21/'Valori assoluti'!K37*100</f>
        <v>10.147396764234813</v>
      </c>
      <c r="L21" s="9">
        <f>'Valori assoluti'!L21/'Valori assoluti'!L37*100</f>
        <v>10.073381315229792</v>
      </c>
      <c r="M21" s="9">
        <f>'Valori assoluti'!M21/'Valori assoluti'!M37*100</f>
        <v>9.4899775333352778</v>
      </c>
      <c r="N21" s="9">
        <f>'Valori assoluti'!N21/'Valori assoluti'!N37*100</f>
        <v>10.003293877637759</v>
      </c>
      <c r="O21" s="9">
        <f>'Valori assoluti'!O21/'Valori assoluti'!O37*100</f>
        <v>9.7990751954200146</v>
      </c>
      <c r="P21" s="9">
        <f>'Valori assoluti'!P21/'Valori assoluti'!P37*100</f>
        <v>9.2175946585626249</v>
      </c>
      <c r="Q21" s="9">
        <f>'Valori assoluti'!Q21/'Valori assoluti'!Q37*100</f>
        <v>9.9966196666647562</v>
      </c>
      <c r="R21" s="9">
        <f>'Valori assoluti'!R21/'Valori assoluti'!R37*100</f>
        <v>9.6597664271777273</v>
      </c>
      <c r="S21" s="9">
        <f>'Valori assoluti'!S21/'Valori assoluti'!S37*100</f>
        <v>9.6133948425968807</v>
      </c>
      <c r="T21" s="9">
        <f>'Valori assoluti'!T21/'Valori assoluti'!T37*100</f>
        <v>9.7767062873435986</v>
      </c>
      <c r="U21" s="9">
        <f>'Valori assoluti'!U21/'Valori assoluti'!U37*100</f>
        <v>9.5717928018445484</v>
      </c>
      <c r="V21" s="9">
        <f>'Valori assoluti'!V21/'Valori assoluti'!V37*100</f>
        <v>12.224213427107813</v>
      </c>
      <c r="W21" s="9">
        <f>'Valori assoluti'!W21/'Valori assoluti'!W37*100</f>
        <v>9.7952001801291182</v>
      </c>
    </row>
    <row r="22" spans="1:23" ht="15.75" thickBot="1">
      <c r="A22" s="262"/>
      <c r="B22" s="4" t="s">
        <v>3</v>
      </c>
      <c r="C22" s="9">
        <f>'Valori assoluti'!C22/'Valori assoluti'!C38*100</f>
        <v>10.224632068164214</v>
      </c>
      <c r="D22" s="9">
        <f>'Valori assoluti'!D22/'Valori assoluti'!D38*100</f>
        <v>10.928616550852812</v>
      </c>
      <c r="E22" s="9">
        <f>'Valori assoluti'!E22/'Valori assoluti'!E38*100</f>
        <v>9.0065778377466703</v>
      </c>
      <c r="F22" s="9">
        <f>'Valori assoluti'!F22/'Valori assoluti'!F38*100</f>
        <v>10.237923576063446</v>
      </c>
      <c r="G22" s="9">
        <f>'Valori assoluti'!G22/'Valori assoluti'!G38*100</f>
        <v>11.022576361221779</v>
      </c>
      <c r="H22" s="9">
        <f>'Valori assoluti'!H22/'Valori assoluti'!H38*100</f>
        <v>10.390112012359985</v>
      </c>
      <c r="I22" s="9">
        <f>'Valori assoluti'!I22/'Valori assoluti'!I38*100</f>
        <v>11.339550657058076</v>
      </c>
      <c r="J22" s="9">
        <f>'Valori assoluti'!J22/'Valori assoluti'!J38*100</f>
        <v>10.334555453712191</v>
      </c>
      <c r="K22" s="9">
        <f>'Valori assoluti'!K22/'Valori assoluti'!K38*100</f>
        <v>11.477472942360937</v>
      </c>
      <c r="L22" s="9">
        <f>'Valori assoluti'!L22/'Valori assoluti'!L38*100</f>
        <v>11.004908292430898</v>
      </c>
      <c r="M22" s="9">
        <f>'Valori assoluti'!M22/'Valori assoluti'!M38*100</f>
        <v>9.264380530973451</v>
      </c>
      <c r="N22" s="9">
        <f>'Valori assoluti'!N22/'Valori assoluti'!N38*100</f>
        <v>11.294452347083926</v>
      </c>
      <c r="O22" s="9">
        <f>'Valori assoluti'!O22/'Valori assoluti'!O38*100</f>
        <v>8.8263207845618474</v>
      </c>
      <c r="P22" s="9">
        <f>'Valori assoluti'!P22/'Valori assoluti'!P38*100</f>
        <v>8.7559055118110241</v>
      </c>
      <c r="Q22" s="9">
        <f>'Valori assoluti'!Q22/'Valori assoluti'!Q38*100</f>
        <v>11.279357231149568</v>
      </c>
      <c r="R22" s="9">
        <f>'Valori assoluti'!R22/'Valori assoluti'!R38*100</f>
        <v>10.853462157809984</v>
      </c>
      <c r="S22" s="9">
        <f>'Valori assoluti'!S22/'Valori assoluti'!S38*100</f>
        <v>10.069225928256765</v>
      </c>
      <c r="T22" s="9">
        <f>'Valori assoluti'!T22/'Valori assoluti'!T38*100</f>
        <v>10.920285158781594</v>
      </c>
      <c r="U22" s="9">
        <f>'Valori assoluti'!U22/'Valori assoluti'!U38*100</f>
        <v>10.731052984574111</v>
      </c>
      <c r="V22" s="9">
        <f>'Valori assoluti'!V22/'Valori assoluti'!V38*100</f>
        <v>12.175824175824177</v>
      </c>
      <c r="W22" s="9">
        <f>'Valori assoluti'!W22/'Valori assoluti'!W38*100</f>
        <v>10.469096519139908</v>
      </c>
    </row>
    <row r="23" spans="1:23" ht="15.75" thickBot="1">
      <c r="A23" s="261" t="s">
        <v>12</v>
      </c>
      <c r="B23" s="4" t="s">
        <v>2</v>
      </c>
      <c r="C23" s="9">
        <f>'Valori assoluti'!C23/'Valori assoluti'!C37*100</f>
        <v>7.749144811858609</v>
      </c>
      <c r="D23" s="9">
        <f>'Valori assoluti'!D23/'Valori assoluti'!D37*100</f>
        <v>7.651035033647072</v>
      </c>
      <c r="E23" s="9">
        <f>'Valori assoluti'!E23/'Valori assoluti'!E37*100</f>
        <v>7.0230030403811776</v>
      </c>
      <c r="F23" s="9">
        <f>'Valori assoluti'!F23/'Valori assoluti'!F37*100</f>
        <v>7.4910673949648858</v>
      </c>
      <c r="G23" s="9">
        <f>'Valori assoluti'!G23/'Valori assoluti'!G37*100</f>
        <v>7.7363120856960714</v>
      </c>
      <c r="H23" s="9">
        <f>'Valori assoluti'!H23/'Valori assoluti'!H37*100</f>
        <v>7.595622448808184</v>
      </c>
      <c r="I23" s="9">
        <f>'Valori assoluti'!I23/'Valori assoluti'!I37*100</f>
        <v>7.2993143357112853</v>
      </c>
      <c r="J23" s="9">
        <f>'Valori assoluti'!J23/'Valori assoluti'!J37*100</f>
        <v>7.7816800098646803</v>
      </c>
      <c r="K23" s="9">
        <f>'Valori assoluti'!K23/'Valori assoluti'!K37*100</f>
        <v>7.8967526287690628</v>
      </c>
      <c r="L23" s="9">
        <f>'Valori assoluti'!L23/'Valori assoluti'!L37*100</f>
        <v>7.6864932369939476</v>
      </c>
      <c r="M23" s="9">
        <f>'Valori assoluti'!M23/'Valori assoluti'!M37*100</f>
        <v>8.1541349361499336</v>
      </c>
      <c r="N23" s="9">
        <f>'Valori assoluti'!N23/'Valori assoluti'!N37*100</f>
        <v>8.4812036466413065</v>
      </c>
      <c r="O23" s="9">
        <f>'Valori assoluti'!O23/'Valori assoluti'!O37*100</f>
        <v>8.0369921831993825</v>
      </c>
      <c r="P23" s="9">
        <f>'Valori assoluti'!P23/'Valori assoluti'!P37*100</f>
        <v>7.743276601273223</v>
      </c>
      <c r="Q23" s="9">
        <f>'Valori assoluti'!Q23/'Valori assoluti'!Q37*100</f>
        <v>7.8154452586527938</v>
      </c>
      <c r="R23" s="9">
        <f>'Valori assoluti'!R23/'Valori assoluti'!R37*100</f>
        <v>7.9457992730003246</v>
      </c>
      <c r="S23" s="9">
        <f>'Valori assoluti'!S23/'Valori assoluti'!S37*100</f>
        <v>8.1145352792211867</v>
      </c>
      <c r="T23" s="9">
        <f>'Valori assoluti'!T23/'Valori assoluti'!T37*100</f>
        <v>7.7813773159550976</v>
      </c>
      <c r="U23" s="9">
        <f>'Valori assoluti'!U23/'Valori assoluti'!U37*100</f>
        <v>7.9386466724357234</v>
      </c>
      <c r="V23" s="9">
        <f>'Valori assoluti'!V23/'Valori assoluti'!V37*100</f>
        <v>10.702632335288847</v>
      </c>
      <c r="W23" s="9">
        <f>'Valori assoluti'!W23/'Valori assoluti'!W37*100</f>
        <v>7.841342738350809</v>
      </c>
    </row>
    <row r="24" spans="1:23" ht="15.75" thickBot="1">
      <c r="A24" s="262"/>
      <c r="B24" s="4" t="s">
        <v>3</v>
      </c>
      <c r="C24" s="9">
        <f>'Valori assoluti'!C24/'Valori assoluti'!C38*100</f>
        <v>9.4190549961270342</v>
      </c>
      <c r="D24" s="9">
        <f>'Valori assoluti'!D24/'Valori assoluti'!D38*100</f>
        <v>9.0176879343019589</v>
      </c>
      <c r="E24" s="9">
        <f>'Valori assoluti'!E24/'Valori assoluti'!E38*100</f>
        <v>8.2475965592848706</v>
      </c>
      <c r="F24" s="9">
        <f>'Valori assoluti'!F24/'Valori assoluti'!F38*100</f>
        <v>9.3727469358327316</v>
      </c>
      <c r="G24" s="9">
        <f>'Valori assoluti'!G24/'Valori assoluti'!G38*100</f>
        <v>9.6186681844052373</v>
      </c>
      <c r="H24" s="9">
        <f>'Valori assoluti'!H24/'Valori assoluti'!H38*100</f>
        <v>8.6133642332947087</v>
      </c>
      <c r="I24" s="9">
        <f>'Valori assoluti'!I24/'Valori assoluti'!I38*100</f>
        <v>9.3471810089020764</v>
      </c>
      <c r="J24" s="9">
        <f>'Valori assoluti'!J24/'Valori assoluti'!J38*100</f>
        <v>9.2575618698441797</v>
      </c>
      <c r="K24" s="9">
        <f>'Valori assoluti'!K24/'Valori assoluti'!K38*100</f>
        <v>9.8162597533350127</v>
      </c>
      <c r="L24" s="9">
        <f>'Valori assoluti'!L24/'Valori assoluti'!L38*100</f>
        <v>9.1449237923017304</v>
      </c>
      <c r="M24" s="9">
        <f>'Valori assoluti'!M24/'Valori assoluti'!M38*100</f>
        <v>9.7898230088495577</v>
      </c>
      <c r="N24" s="9">
        <f>'Valori assoluti'!N24/'Valori assoluti'!N38*100</f>
        <v>10.15647226173542</v>
      </c>
      <c r="O24" s="9">
        <f>'Valori assoluti'!O24/'Valori assoluti'!O38*100</f>
        <v>10.155014236001266</v>
      </c>
      <c r="P24" s="9">
        <f>'Valori assoluti'!P24/'Valori assoluti'!P38*100</f>
        <v>9.5748031496063</v>
      </c>
      <c r="Q24" s="9">
        <f>'Valori assoluti'!Q24/'Valori assoluti'!Q38*100</f>
        <v>9.8887515451174295</v>
      </c>
      <c r="R24" s="9">
        <f>'Valori assoluti'!R24/'Valori assoluti'!R38*100</f>
        <v>10.273752012882447</v>
      </c>
      <c r="S24" s="9">
        <f>'Valori assoluti'!S24/'Valori assoluti'!S38*100</f>
        <v>9.6601636249213332</v>
      </c>
      <c r="T24" s="9">
        <f>'Valori assoluti'!T24/'Valori assoluti'!T38*100</f>
        <v>9.2028515878159425</v>
      </c>
      <c r="U24" s="9">
        <f>'Valori assoluti'!U24/'Valori assoluti'!U38*100</f>
        <v>9.2890677397719656</v>
      </c>
      <c r="V24" s="9">
        <f>'Valori assoluti'!V24/'Valori assoluti'!V38*100</f>
        <v>10.813186813186814</v>
      </c>
      <c r="W24" s="9">
        <f>'Valori assoluti'!W24/'Valori assoluti'!W38*100</f>
        <v>9.4241153215697615</v>
      </c>
    </row>
    <row r="25" spans="1:23" ht="15.75" thickBot="1">
      <c r="A25" s="261" t="s">
        <v>13</v>
      </c>
      <c r="B25" s="4" t="s">
        <v>2</v>
      </c>
      <c r="C25" s="9">
        <f>'Valori assoluti'!C25/'Valori assoluti'!C37*100</f>
        <v>8.4439376662865833</v>
      </c>
      <c r="D25" s="9">
        <f>'Valori assoluti'!D25/'Valori assoluti'!D37*100</f>
        <v>8.4818501744523402</v>
      </c>
      <c r="E25" s="9">
        <f>'Valori assoluti'!E25/'Valori assoluti'!E37*100</f>
        <v>8.193173214519307</v>
      </c>
      <c r="F25" s="9">
        <f>'Valori assoluti'!F25/'Valori assoluti'!F37*100</f>
        <v>8.5161608279600802</v>
      </c>
      <c r="G25" s="9">
        <f>'Valori assoluti'!G25/'Valori assoluti'!G37*100</f>
        <v>8.3825324672619175</v>
      </c>
      <c r="H25" s="9">
        <f>'Valori assoluti'!H25/'Valori assoluti'!H37*100</f>
        <v>8.5959416102534814</v>
      </c>
      <c r="I25" s="9">
        <f>'Valori assoluti'!I25/'Valori assoluti'!I37*100</f>
        <v>8.4947871322080299</v>
      </c>
      <c r="J25" s="9">
        <f>'Valori assoluti'!J25/'Valori assoluti'!J37*100</f>
        <v>8.3635134703123359</v>
      </c>
      <c r="K25" s="9">
        <f>'Valori assoluti'!K25/'Valori assoluti'!K37*100</f>
        <v>8.6093637566444592</v>
      </c>
      <c r="L25" s="9">
        <f>'Valori assoluti'!L25/'Valori assoluti'!L37*100</f>
        <v>8.5484772085991825</v>
      </c>
      <c r="M25" s="9">
        <f>'Valori assoluti'!M25/'Valori assoluti'!M37*100</f>
        <v>9.0717668913333132</v>
      </c>
      <c r="N25" s="9">
        <f>'Valori assoluti'!N25/'Valori assoluti'!N37*100</f>
        <v>8.2277875767686002</v>
      </c>
      <c r="O25" s="9">
        <f>'Valori assoluti'!O25/'Valori assoluti'!O37*100</f>
        <v>8.9959264560167345</v>
      </c>
      <c r="P25" s="9">
        <f>'Valori assoluti'!P25/'Valori assoluti'!P37*100</f>
        <v>8.6674085329688033</v>
      </c>
      <c r="Q25" s="9">
        <f>'Valori assoluti'!Q25/'Valori assoluti'!Q37*100</f>
        <v>8.7464692704782312</v>
      </c>
      <c r="R25" s="9">
        <f>'Valori assoluti'!R25/'Valori assoluti'!R37*100</f>
        <v>8.6614218020262701</v>
      </c>
      <c r="S25" s="9">
        <f>'Valori assoluti'!S25/'Valori assoluti'!S37*100</f>
        <v>8.2963191621935266</v>
      </c>
      <c r="T25" s="9">
        <f>'Valori assoluti'!T25/'Valori assoluti'!T37*100</f>
        <v>8.9920198431786176</v>
      </c>
      <c r="U25" s="9">
        <f>'Valori assoluti'!U25/'Valori assoluti'!U37*100</f>
        <v>8.7325694174221624</v>
      </c>
      <c r="V25" s="9">
        <f>'Valori assoluti'!V25/'Valori assoluti'!V37*100</f>
        <v>11.3932610864089</v>
      </c>
      <c r="W25" s="9">
        <f>'Valori assoluti'!W25/'Valori assoluti'!W37*100</f>
        <v>8.6439897435101116</v>
      </c>
    </row>
    <row r="26" spans="1:23" ht="15.75" thickBot="1">
      <c r="A26" s="262"/>
      <c r="B26" s="4" t="s">
        <v>3</v>
      </c>
      <c r="C26" s="9">
        <f>'Valori assoluti'!C26/'Valori assoluti'!C38*100</f>
        <v>9.093725793958173</v>
      </c>
      <c r="D26" s="9">
        <f>'Valori assoluti'!D26/'Valori assoluti'!D38*100</f>
        <v>8.2912192040429566</v>
      </c>
      <c r="E26" s="9">
        <f>'Valori assoluti'!E26/'Valori assoluti'!E38*100</f>
        <v>7.9608702985326367</v>
      </c>
      <c r="F26" s="9">
        <f>'Valori assoluti'!F26/'Valori assoluti'!F38*100</f>
        <v>8.2912761355443401</v>
      </c>
      <c r="G26" s="9">
        <f>'Valori assoluti'!G26/'Valori assoluti'!G38*100</f>
        <v>7.7025232403718462</v>
      </c>
      <c r="H26" s="9">
        <f>'Valori assoluti'!H26/'Valori assoluti'!H38*100</f>
        <v>8.5168018539976824</v>
      </c>
      <c r="I26" s="9">
        <f>'Valori assoluti'!I26/'Valori assoluti'!I38*100</f>
        <v>8.5841458245019062</v>
      </c>
      <c r="J26" s="9">
        <f>'Valori assoluti'!J26/'Valori assoluti'!J38*100</f>
        <v>7.5389550870760766</v>
      </c>
      <c r="K26" s="9">
        <f>'Valori assoluti'!K26/'Valori assoluti'!K38*100</f>
        <v>8.4319154291467395</v>
      </c>
      <c r="L26" s="9">
        <f>'Valori assoluti'!L26/'Valori assoluti'!L38*100</f>
        <v>8.5765951950400421</v>
      </c>
      <c r="M26" s="9">
        <f>'Valori assoluti'!M26/'Valori assoluti'!M38*100</f>
        <v>9.2367256637168147</v>
      </c>
      <c r="N26" s="9">
        <f>'Valori assoluti'!N26/'Valori assoluti'!N38*100</f>
        <v>8.9615931721194872</v>
      </c>
      <c r="O26" s="9">
        <f>'Valori assoluti'!O26/'Valori assoluti'!O38*100</f>
        <v>9.6488453021195824</v>
      </c>
      <c r="P26" s="9">
        <f>'Valori assoluti'!P26/'Valori assoluti'!P38*100</f>
        <v>8.4094488188976371</v>
      </c>
      <c r="Q26" s="9">
        <f>'Valori assoluti'!Q26/'Valori assoluti'!Q38*100</f>
        <v>9.2088998763906051</v>
      </c>
      <c r="R26" s="9">
        <f>'Valori assoluti'!R26/'Valori assoluti'!R38*100</f>
        <v>9.1787439613526569</v>
      </c>
      <c r="S26" s="9">
        <f>'Valori assoluti'!S26/'Valori assoluti'!S38*100</f>
        <v>8.6532410320956572</v>
      </c>
      <c r="T26" s="9">
        <f>'Valori assoluti'!T26/'Valori assoluti'!T38*100</f>
        <v>9.8185353208036297</v>
      </c>
      <c r="U26" s="9">
        <f>'Valori assoluti'!U26/'Valori assoluti'!U38*100</f>
        <v>8.1153588195841717</v>
      </c>
      <c r="V26" s="9">
        <f>'Valori assoluti'!V26/'Valori assoluti'!V38*100</f>
        <v>10.021978021978022</v>
      </c>
      <c r="W26" s="9">
        <f>'Valori assoluti'!W26/'Valori assoluti'!W38*100</f>
        <v>8.610548645260824</v>
      </c>
    </row>
    <row r="27" spans="1:23" ht="15.75" thickBot="1">
      <c r="A27" s="259" t="s">
        <v>14</v>
      </c>
      <c r="B27" s="5" t="s">
        <v>2</v>
      </c>
      <c r="C27" s="11">
        <f>'Valori assoluti'!C27/'Valori assoluti'!C37*100</f>
        <v>25.893956670467507</v>
      </c>
      <c r="D27" s="11">
        <f>'Valori assoluti'!D27/'Valori assoluti'!D37*100</f>
        <v>25.785789104829654</v>
      </c>
      <c r="E27" s="11">
        <f>'Valori assoluti'!E27/'Valori assoluti'!E37*100</f>
        <v>24.270328337383209</v>
      </c>
      <c r="F27" s="11">
        <f>'Valori assoluti'!F27/'Valori assoluti'!F37*100</f>
        <v>25.721795556285681</v>
      </c>
      <c r="G27" s="11">
        <f>'Valori assoluti'!G27/'Valori assoluti'!G37*100</f>
        <v>25.920478644728785</v>
      </c>
      <c r="H27" s="11">
        <f>'Valori assoluti'!H27/'Valori assoluti'!H37*100</f>
        <v>25.933127278224788</v>
      </c>
      <c r="I27" s="11">
        <f>'Valori assoluti'!I27/'Valori assoluti'!I37*100</f>
        <v>25.819180408106689</v>
      </c>
      <c r="J27" s="11">
        <f>'Valori assoluti'!J27/'Valori assoluti'!J37*100</f>
        <v>25.904376538501939</v>
      </c>
      <c r="K27" s="11">
        <f>'Valori assoluti'!K27/'Valori assoluti'!K37*100</f>
        <v>26.65351314964834</v>
      </c>
      <c r="L27" s="11">
        <f>'Valori assoluti'!L27/'Valori assoluti'!L37*100</f>
        <v>26.308351760822923</v>
      </c>
      <c r="M27" s="11">
        <f>'Valori assoluti'!M27/'Valori assoluti'!M37*100</f>
        <v>26.715879360818523</v>
      </c>
      <c r="N27" s="11">
        <f>'Valori assoluti'!N27/'Valori assoluti'!N37*100</f>
        <v>26.712285101047666</v>
      </c>
      <c r="O27" s="11">
        <f>'Valori assoluti'!O27/'Valori assoluti'!O37*100</f>
        <v>26.83199383463613</v>
      </c>
      <c r="P27" s="11">
        <f>'Valori assoluti'!P27/'Valori assoluti'!P37*100</f>
        <v>25.628279792804648</v>
      </c>
      <c r="Q27" s="11">
        <f>'Valori assoluti'!Q27/'Valori assoluti'!Q37*100</f>
        <v>26.558534195795779</v>
      </c>
      <c r="R27" s="11">
        <f>'Valori assoluti'!R27/'Valori assoluti'!R37*100</f>
        <v>26.266987502204319</v>
      </c>
      <c r="S27" s="11">
        <f>'Valori assoluti'!S27/'Valori assoluti'!S37*100</f>
        <v>26.024249284011592</v>
      </c>
      <c r="T27" s="11">
        <f>'Valori assoluti'!T27/'Valori assoluti'!T37*100</f>
        <v>26.550103446477312</v>
      </c>
      <c r="U27" s="11">
        <f>'Valori assoluti'!U27/'Valori assoluti'!U37*100</f>
        <v>26.243008891702434</v>
      </c>
      <c r="V27" s="11">
        <f>'Valori assoluti'!V27/'Valori assoluti'!V37*100</f>
        <v>34.320106848805558</v>
      </c>
      <c r="W27" s="11">
        <f>'Valori assoluti'!W27/'Valori assoluti'!W37*100</f>
        <v>26.280532661990037</v>
      </c>
    </row>
    <row r="28" spans="1:23" ht="21.75" thickBot="1">
      <c r="A28" s="260"/>
      <c r="B28" s="6" t="s">
        <v>3</v>
      </c>
      <c r="C28" s="11">
        <f>'Valori assoluti'!C28/'Valori assoluti'!C38*100</f>
        <v>28.737412858249417</v>
      </c>
      <c r="D28" s="11">
        <f>'Valori assoluti'!D28/'Valori assoluti'!D38*100</f>
        <v>28.237523689197726</v>
      </c>
      <c r="E28" s="11">
        <f>'Valori assoluti'!E28/'Valori assoluti'!E38*100</f>
        <v>25.215044695564178</v>
      </c>
      <c r="F28" s="11">
        <f>'Valori assoluti'!F28/'Valori assoluti'!F38*100</f>
        <v>27.901946647440518</v>
      </c>
      <c r="G28" s="11">
        <f>'Valori assoluti'!G28/'Valori assoluti'!G38*100</f>
        <v>28.343767785998864</v>
      </c>
      <c r="H28" s="11">
        <f>'Valori assoluti'!H28/'Valori assoluti'!H38*100</f>
        <v>27.520278099652373</v>
      </c>
      <c r="I28" s="11">
        <f>'Valori assoluti'!I28/'Valori assoluti'!I38*100</f>
        <v>29.270877490462059</v>
      </c>
      <c r="J28" s="11">
        <f>'Valori assoluti'!J28/'Valori assoluti'!J38*100</f>
        <v>27.131072410632445</v>
      </c>
      <c r="K28" s="11">
        <f>'Valori assoluti'!K28/'Valori assoluti'!K38*100</f>
        <v>29.725648124842692</v>
      </c>
      <c r="L28" s="11">
        <f>'Valori assoluti'!L28/'Valori assoluti'!L38*100</f>
        <v>28.726427279772672</v>
      </c>
      <c r="M28" s="11">
        <f>'Valori assoluti'!M28/'Valori assoluti'!M38*100</f>
        <v>28.290929203539822</v>
      </c>
      <c r="N28" s="11">
        <f>'Valori assoluti'!N28/'Valori assoluti'!N38*100</f>
        <v>30.412517780938835</v>
      </c>
      <c r="O28" s="11">
        <f>'Valori assoluti'!O28/'Valori assoluti'!O38*100</f>
        <v>28.630180322682698</v>
      </c>
      <c r="P28" s="11">
        <f>'Valori assoluti'!P28/'Valori assoluti'!P38*100</f>
        <v>26.740157480314963</v>
      </c>
      <c r="Q28" s="11">
        <f>'Valori assoluti'!Q28/'Valori assoluti'!Q38*100</f>
        <v>30.377008652657601</v>
      </c>
      <c r="R28" s="11">
        <f>'Valori assoluti'!R28/'Valori assoluti'!R38*100</f>
        <v>30.305958132045092</v>
      </c>
      <c r="S28" s="11">
        <f>'Valori assoluti'!S28/'Valori assoluti'!S38*100</f>
        <v>28.382630585273755</v>
      </c>
      <c r="T28" s="11">
        <f>'Valori assoluti'!T28/'Valori assoluti'!T38*100</f>
        <v>29.941672067401164</v>
      </c>
      <c r="U28" s="11">
        <f>'Valori assoluti'!U28/'Valori assoluti'!U38*100</f>
        <v>28.135479543930249</v>
      </c>
      <c r="V28" s="11">
        <f>'Valori assoluti'!V28/'Valori assoluti'!V38*100</f>
        <v>33.010989010989015</v>
      </c>
      <c r="W28" s="11">
        <f>'Valori assoluti'!W28/'Valori assoluti'!W38*100</f>
        <v>28.503760485970496</v>
      </c>
    </row>
    <row r="29" spans="1:23" ht="15.75" thickBot="1">
      <c r="A29" s="261" t="s">
        <v>15</v>
      </c>
      <c r="B29" s="4" t="s">
        <v>2</v>
      </c>
      <c r="C29" s="9">
        <f>'Valori assoluti'!C29/'Valori assoluti'!C37*100</f>
        <v>8.8069175218548086</v>
      </c>
      <c r="D29" s="9">
        <f>'Valori assoluti'!D29/'Valori assoluti'!D37*100</f>
        <v>8.8601442340298853</v>
      </c>
      <c r="E29" s="9">
        <f>'Valori assoluti'!E29/'Valori assoluti'!E37*100</f>
        <v>8.6232662493905359</v>
      </c>
      <c r="F29" s="9">
        <f>'Valori assoluti'!F29/'Valori assoluti'!F37*100</f>
        <v>8.5313565238818843</v>
      </c>
      <c r="G29" s="9">
        <f>'Valori assoluti'!G29/'Valori assoluti'!G37*100</f>
        <v>8.5816900058747319</v>
      </c>
      <c r="H29" s="9">
        <f>'Valori assoluti'!H29/'Valori assoluti'!H37*100</f>
        <v>8.9717962070181922</v>
      </c>
      <c r="I29" s="9">
        <f>'Valori assoluti'!I29/'Valori assoluti'!I37*100</f>
        <v>8.7334485491898075</v>
      </c>
      <c r="J29" s="9">
        <f>'Valori assoluti'!J29/'Valori assoluti'!J37*100</f>
        <v>9.0019775030484599</v>
      </c>
      <c r="K29" s="9">
        <f>'Valori assoluti'!K29/'Valori assoluti'!K37*100</f>
        <v>8.9561523641512508</v>
      </c>
      <c r="L29" s="9">
        <f>'Valori assoluti'!L29/'Valori assoluti'!L37*100</f>
        <v>8.8696084921383864</v>
      </c>
      <c r="M29" s="9">
        <f>'Valori assoluti'!M29/'Valori assoluti'!M37*100</f>
        <v>8.9025374687557743</v>
      </c>
      <c r="N29" s="9">
        <f>'Valori assoluti'!N29/'Valori assoluti'!N37*100</f>
        <v>8.9694413158509878</v>
      </c>
      <c r="O29" s="9">
        <f>'Valori assoluti'!O29/'Valori assoluti'!O37*100</f>
        <v>8.6821534735219643</v>
      </c>
      <c r="P29" s="9">
        <f>'Valori assoluti'!P29/'Valori assoluti'!P37*100</f>
        <v>8.8668086380351472</v>
      </c>
      <c r="Q29" s="9">
        <f>'Valori assoluti'!Q29/'Valori assoluti'!Q37*100</f>
        <v>8.9229341293349904</v>
      </c>
      <c r="R29" s="9">
        <f>'Valori assoluti'!R29/'Valori assoluti'!R37*100</f>
        <v>8.853126724348801</v>
      </c>
      <c r="S29" s="9">
        <f>'Valori assoluti'!S29/'Valori assoluti'!S37*100</f>
        <v>9.0468922387428332</v>
      </c>
      <c r="T29" s="9">
        <f>'Valori assoluti'!T29/'Valori assoluti'!T37*100</f>
        <v>9.1276303512543961</v>
      </c>
      <c r="U29" s="9">
        <f>'Valori assoluti'!U29/'Valori assoluti'!U37*100</f>
        <v>9.0612894420471246</v>
      </c>
      <c r="V29" s="9">
        <f>'Valori assoluti'!V29/'Valori assoluti'!V37*100</f>
        <v>10.083010701787012</v>
      </c>
      <c r="W29" s="9">
        <f>'Valori assoluti'!W29/'Valori assoluti'!W37*100</f>
        <v>8.8835391489675573</v>
      </c>
    </row>
    <row r="30" spans="1:23" ht="15.75" thickBot="1">
      <c r="A30" s="262"/>
      <c r="B30" s="4" t="s">
        <v>3</v>
      </c>
      <c r="C30" s="9">
        <f>'Valori assoluti'!C30/'Valori assoluti'!C38*100</f>
        <v>8.3965917893106123</v>
      </c>
      <c r="D30" s="9">
        <f>'Valori assoluti'!D30/'Valori assoluti'!D38*100</f>
        <v>8.5754895767530002</v>
      </c>
      <c r="E30" s="9">
        <f>'Valori assoluti'!E30/'Valori assoluti'!E38*100</f>
        <v>8.6692528250969811</v>
      </c>
      <c r="F30" s="9">
        <f>'Valori assoluti'!F30/'Valori assoluti'!F38*100</f>
        <v>7.9127613554434024</v>
      </c>
      <c r="G30" s="9">
        <f>'Valori assoluti'!G30/'Valori assoluti'!G38*100</f>
        <v>8.1199013469929806</v>
      </c>
      <c r="H30" s="9">
        <f>'Valori assoluti'!H30/'Valori assoluti'!H38*100</f>
        <v>8.9416763229045966</v>
      </c>
      <c r="I30" s="9">
        <f>'Valori assoluti'!I30/'Valori assoluti'!I38*100</f>
        <v>7.4183976261127587</v>
      </c>
      <c r="J30" s="9">
        <f>'Valori assoluti'!J30/'Valori assoluti'!J38*100</f>
        <v>7.905591200733272</v>
      </c>
      <c r="K30" s="9">
        <f>'Valori assoluti'!K30/'Valori assoluti'!K38*100</f>
        <v>9.16184243644601</v>
      </c>
      <c r="L30" s="9">
        <f>'Valori assoluti'!L30/'Valori assoluti'!L38*100</f>
        <v>8.0340997158357013</v>
      </c>
      <c r="M30" s="9">
        <f>'Valori assoluti'!M30/'Valori assoluti'!M38*100</f>
        <v>8.1858407079646014</v>
      </c>
      <c r="N30" s="9">
        <f>'Valori assoluti'!N30/'Valori assoluti'!N38*100</f>
        <v>9.3598862019914666</v>
      </c>
      <c r="O30" s="9">
        <f>'Valori assoluti'!O30/'Valori assoluti'!O38*100</f>
        <v>8.6048718759886107</v>
      </c>
      <c r="P30" s="9">
        <f>'Valori assoluti'!P30/'Valori assoluti'!P38*100</f>
        <v>9.4803149606299204</v>
      </c>
      <c r="Q30" s="9">
        <f>'Valori assoluti'!Q30/'Valori assoluti'!Q38*100</f>
        <v>8.3745364647713227</v>
      </c>
      <c r="R30" s="9">
        <f>'Valori assoluti'!R30/'Valori assoluti'!R38*100</f>
        <v>8.5024154589371985</v>
      </c>
      <c r="S30" s="9">
        <f>'Valori assoluti'!S30/'Valori assoluti'!S38*100</f>
        <v>8.5588420390182502</v>
      </c>
      <c r="T30" s="9">
        <f>'Valori assoluti'!T30/'Valori assoluti'!T38*100</f>
        <v>8.7491898898250167</v>
      </c>
      <c r="U30" s="9">
        <f>'Valori assoluti'!U30/'Valori assoluti'!U38*100</f>
        <v>8.4171696847753186</v>
      </c>
      <c r="V30" s="9">
        <f>'Valori assoluti'!V30/'Valori assoluti'!V38*100</f>
        <v>10.725274725274724</v>
      </c>
      <c r="W30" s="9">
        <f>'Valori assoluti'!W30/'Valori assoluti'!W38*100</f>
        <v>8.5201523478931627</v>
      </c>
    </row>
    <row r="31" spans="1:23" ht="15.75" thickBot="1">
      <c r="A31" s="261" t="s">
        <v>16</v>
      </c>
      <c r="B31" s="4" t="s">
        <v>2</v>
      </c>
      <c r="C31" s="9">
        <f>'Valori assoluti'!C31/'Valori assoluti'!C37*100</f>
        <v>8.5883694412770808</v>
      </c>
      <c r="D31" s="9">
        <f>'Valori assoluti'!D31/'Valori assoluti'!D37*100</f>
        <v>8.5624825736053225</v>
      </c>
      <c r="E31" s="9">
        <f>'Valori assoluti'!E31/'Valori assoluti'!E37*100</f>
        <v>7.820558050667735</v>
      </c>
      <c r="F31" s="9">
        <f>'Valori assoluti'!F31/'Valori assoluti'!F37*100</f>
        <v>8.189658712883487</v>
      </c>
      <c r="G31" s="9">
        <f>'Valori assoluti'!G31/'Valori assoluti'!G37*100</f>
        <v>8.4941940161075955</v>
      </c>
      <c r="H31" s="9">
        <f>'Valori assoluti'!H31/'Valori assoluti'!H37*100</f>
        <v>8.459878046731955</v>
      </c>
      <c r="I31" s="9">
        <f>'Valori assoluti'!I31/'Valori assoluti'!I37*100</f>
        <v>7.8078234165399731</v>
      </c>
      <c r="J31" s="9">
        <f>'Valori assoluti'!J31/'Valori assoluti'!J37*100</f>
        <v>8.0620926823253232</v>
      </c>
      <c r="K31" s="9">
        <f>'Valori assoluti'!K31/'Valori assoluti'!K37*100</f>
        <v>8.1214456488939426</v>
      </c>
      <c r="L31" s="9">
        <f>'Valori assoluti'!L31/'Valori assoluti'!L37*100</f>
        <v>8.1818053775405275</v>
      </c>
      <c r="M31" s="9">
        <f>'Valori assoluti'!M31/'Valori assoluti'!M37*100</f>
        <v>7.6906991898384538</v>
      </c>
      <c r="N31" s="9">
        <f>'Valori assoluti'!N31/'Valori assoluti'!N37*100</f>
        <v>8.1395966593705502</v>
      </c>
      <c r="O31" s="9">
        <f>'Valori assoluti'!O31/'Valori assoluti'!O37*100</f>
        <v>8.3381041506110307</v>
      </c>
      <c r="P31" s="9">
        <f>'Valori assoluti'!P31/'Valori assoluti'!P37*100</f>
        <v>8.266348831560574</v>
      </c>
      <c r="Q31" s="9">
        <f>'Valori assoluti'!Q31/'Valori assoluti'!Q37*100</f>
        <v>8.1603538464182801</v>
      </c>
      <c r="R31" s="9">
        <f>'Valori assoluti'!R31/'Valori assoluti'!R37*100</f>
        <v>8.2728922413547892</v>
      </c>
      <c r="S31" s="9">
        <f>'Valori assoluti'!S31/'Valori assoluti'!S37*100</f>
        <v>8.3329045977602849</v>
      </c>
      <c r="T31" s="9">
        <f>'Valori assoluti'!T31/'Valori assoluti'!T37*100</f>
        <v>8.0949041743696153</v>
      </c>
      <c r="U31" s="9">
        <f>'Valori assoluti'!U31/'Valori assoluti'!U37*100</f>
        <v>8.235423938484054</v>
      </c>
      <c r="V31" s="9">
        <f>'Valori assoluti'!V31/'Valori assoluti'!V37*100</f>
        <v>6.4303707585927068</v>
      </c>
      <c r="W31" s="9">
        <f>'Valori assoluti'!W31/'Valori assoluti'!W37*100</f>
        <v>8.1562290124343448</v>
      </c>
    </row>
    <row r="32" spans="1:23" ht="15.75" thickBot="1">
      <c r="A32" s="262"/>
      <c r="B32" s="4" t="s">
        <v>3</v>
      </c>
      <c r="C32" s="9">
        <f>'Valori assoluti'!C32/'Valori assoluti'!C38*100</f>
        <v>7.9783113865220763</v>
      </c>
      <c r="D32" s="9">
        <f>'Valori assoluti'!D32/'Valori assoluti'!D38*100</f>
        <v>8.4965255843335434</v>
      </c>
      <c r="E32" s="9">
        <f>'Valori assoluti'!E32/'Valori assoluti'!E38*100</f>
        <v>7.2018890200708379</v>
      </c>
      <c r="F32" s="9">
        <f>'Valori assoluti'!F32/'Valori assoluti'!F38*100</f>
        <v>9.1384282624369142</v>
      </c>
      <c r="G32" s="9">
        <f>'Valori assoluti'!G32/'Valori assoluti'!G38*100</f>
        <v>7.3989755264655663</v>
      </c>
      <c r="H32" s="9">
        <f>'Valori assoluti'!H32/'Valori assoluti'!H38*100</f>
        <v>7.8794901506373112</v>
      </c>
      <c r="I32" s="9">
        <f>'Valori assoluti'!I32/'Valori assoluti'!I38*100</f>
        <v>7.0156846121237804</v>
      </c>
      <c r="J32" s="9">
        <f>'Valori assoluti'!J32/'Valori assoluti'!J38*100</f>
        <v>7.4014665444546281</v>
      </c>
      <c r="K32" s="9">
        <f>'Valori assoluti'!K32/'Valori assoluti'!K38*100</f>
        <v>7.9033475962748554</v>
      </c>
      <c r="L32" s="9">
        <f>'Valori assoluti'!L32/'Valori assoluti'!L38*100</f>
        <v>6.9749418754843706</v>
      </c>
      <c r="M32" s="9">
        <f>'Valori assoluti'!M32/'Valori assoluti'!M38*100</f>
        <v>7.1626106194690262</v>
      </c>
      <c r="N32" s="9">
        <f>'Valori assoluti'!N32/'Valori assoluti'!N38*100</f>
        <v>7.2546230440967276</v>
      </c>
      <c r="O32" s="9">
        <f>'Valori assoluti'!O32/'Valori assoluti'!O38*100</f>
        <v>8.3517874090477697</v>
      </c>
      <c r="P32" s="9">
        <f>'Valori assoluti'!P32/'Valori assoluti'!P38*100</f>
        <v>8.0314960629921259</v>
      </c>
      <c r="Q32" s="9">
        <f>'Valori assoluti'!Q32/'Valori assoluti'!Q38*100</f>
        <v>7.8800988875154507</v>
      </c>
      <c r="R32" s="9">
        <f>'Valori assoluti'!R32/'Valori assoluti'!R38*100</f>
        <v>8.0193236714975846</v>
      </c>
      <c r="S32" s="9">
        <f>'Valori assoluti'!S32/'Valori assoluti'!S38*100</f>
        <v>7.8036500943989937</v>
      </c>
      <c r="T32" s="9">
        <f>'Valori assoluti'!T32/'Valori assoluti'!T38*100</f>
        <v>7.9714841218405708</v>
      </c>
      <c r="U32" s="9">
        <f>'Valori assoluti'!U32/'Valori assoluti'!U38*100</f>
        <v>7.042253521126761</v>
      </c>
      <c r="V32" s="9">
        <f>'Valori assoluti'!V32/'Valori assoluti'!V38*100</f>
        <v>6.593406593406594</v>
      </c>
      <c r="W32" s="9">
        <f>'Valori assoluti'!W32/'Valori assoluti'!W38*100</f>
        <v>7.7306913508822683</v>
      </c>
    </row>
    <row r="33" spans="1:23" ht="15.75" thickBot="1">
      <c r="A33" s="261" t="s">
        <v>17</v>
      </c>
      <c r="B33" s="4" t="s">
        <v>2</v>
      </c>
      <c r="C33" s="9">
        <f>'Valori assoluti'!C33/'Valori assoluti'!C37*100</f>
        <v>7.771949828962371</v>
      </c>
      <c r="D33" s="9">
        <f>'Valori assoluti'!D33/'Valori assoluti'!D37*100</f>
        <v>8.3009924567260231</v>
      </c>
      <c r="E33" s="9">
        <f>'Valori assoluti'!E33/'Valori assoluti'!E37*100</f>
        <v>7.8788287199083529</v>
      </c>
      <c r="F33" s="9">
        <f>'Valori assoluti'!F33/'Valori assoluti'!F37*100</f>
        <v>8.0344161977904651</v>
      </c>
      <c r="G33" s="9">
        <f>'Valori assoluti'!G33/'Valori assoluti'!G37*100</f>
        <v>8.0833795117723781</v>
      </c>
      <c r="H33" s="9">
        <f>'Valori assoluti'!H33/'Valori assoluti'!H37*100</f>
        <v>8.076464363104936</v>
      </c>
      <c r="I33" s="9">
        <f>'Valori assoluti'!I33/'Valori assoluti'!I37*100</f>
        <v>7.4574112816248039</v>
      </c>
      <c r="J33" s="9">
        <f>'Valori assoluti'!J33/'Valori assoluti'!J37*100</f>
        <v>7.3551239250466969</v>
      </c>
      <c r="K33" s="9">
        <f>'Valori assoluti'!K33/'Valori assoluti'!K37*100</f>
        <v>7.6339917829205444</v>
      </c>
      <c r="L33" s="9">
        <f>'Valori assoluti'!L33/'Valori assoluti'!L37*100</f>
        <v>7.3470518364108406</v>
      </c>
      <c r="M33" s="9">
        <f>'Valori assoluti'!M33/'Valori assoluti'!M37*100</f>
        <v>7.4947237378305571</v>
      </c>
      <c r="N33" s="9">
        <f>'Valori assoluti'!N33/'Valori assoluti'!N37*100</f>
        <v>7.5902628726863171</v>
      </c>
      <c r="O33" s="9">
        <f>'Valori assoluti'!O33/'Valori assoluti'!O37*100</f>
        <v>8.0056148849499067</v>
      </c>
      <c r="P33" s="9">
        <f>'Valori assoluti'!P33/'Valori assoluti'!P37*100</f>
        <v>7.7952449006106272</v>
      </c>
      <c r="Q33" s="9">
        <f>'Valori assoluti'!Q33/'Valori assoluti'!Q37*100</f>
        <v>8.1007683096614507</v>
      </c>
      <c r="R33" s="9">
        <f>'Valori assoluti'!R33/'Valori assoluti'!R37*100</f>
        <v>7.757507494695405</v>
      </c>
      <c r="S33" s="9">
        <f>'Valori assoluti'!S33/'Valori assoluti'!S37*100</f>
        <v>7.735533032646785</v>
      </c>
      <c r="T33" s="9">
        <f>'Valori assoluti'!T33/'Valori assoluti'!T37*100</f>
        <v>8.0728819551094446</v>
      </c>
      <c r="U33" s="9">
        <f>'Valori assoluti'!U33/'Valori assoluti'!U37*100</f>
        <v>7.8904421458564435</v>
      </c>
      <c r="V33" s="9">
        <f>'Valori assoluti'!V33/'Valori assoluti'!V37*100</f>
        <v>7.2579418079764659</v>
      </c>
      <c r="W33" s="9">
        <f>'Valori assoluti'!W33/'Valori assoluti'!W37*100</f>
        <v>7.7985911884251511</v>
      </c>
    </row>
    <row r="34" spans="1:23" ht="15.75" thickBot="1">
      <c r="A34" s="262"/>
      <c r="B34" s="4" t="s">
        <v>3</v>
      </c>
      <c r="C34" s="9">
        <f>'Valori assoluti'!C34/'Valori assoluti'!C38*100</f>
        <v>8.7219209914794735</v>
      </c>
      <c r="D34" s="9">
        <f>'Valori assoluti'!D34/'Valori assoluti'!D38*100</f>
        <v>9.9336702463676563</v>
      </c>
      <c r="E34" s="9">
        <f>'Valori assoluti'!E34/'Valori assoluti'!E38*100</f>
        <v>7.9608702985326367</v>
      </c>
      <c r="F34" s="9">
        <f>'Valori assoluti'!F34/'Valori assoluti'!F38*100</f>
        <v>8.1470800288392216</v>
      </c>
      <c r="G34" s="9">
        <f>'Valori assoluti'!G34/'Valori assoluti'!G38*100</f>
        <v>8.1957882754695515</v>
      </c>
      <c r="H34" s="9">
        <f>'Valori assoluti'!H34/'Valori assoluti'!H38*100</f>
        <v>8.7292390884511395</v>
      </c>
      <c r="I34" s="9">
        <f>'Valori assoluti'!I34/'Valori assoluti'!I38*100</f>
        <v>6.8885120813904201</v>
      </c>
      <c r="J34" s="9">
        <f>'Valori assoluti'!J34/'Valori assoluti'!J38*100</f>
        <v>7.5847846012832258</v>
      </c>
      <c r="K34" s="9">
        <f>'Valori assoluti'!K34/'Valori assoluti'!K38*100</f>
        <v>7.1734205889755849</v>
      </c>
      <c r="L34" s="9">
        <f>'Valori assoluti'!L34/'Valori assoluti'!L38*100</f>
        <v>8.4990958408679926</v>
      </c>
      <c r="M34" s="9">
        <f>'Valori assoluti'!M34/'Valori assoluti'!M38*100</f>
        <v>8.0475663716814161</v>
      </c>
      <c r="N34" s="9">
        <f>'Valori assoluti'!N34/'Valori assoluti'!N38*100</f>
        <v>7.6529160739687061</v>
      </c>
      <c r="O34" s="9">
        <f>'Valori assoluti'!O34/'Valori assoluti'!O38*100</f>
        <v>7.9721607086365065</v>
      </c>
      <c r="P34" s="9">
        <f>'Valori assoluti'!P34/'Valori assoluti'!P38*100</f>
        <v>9.0708661417322833</v>
      </c>
      <c r="Q34" s="9">
        <f>'Valori assoluti'!Q34/'Valori assoluti'!Q38*100</f>
        <v>8.498145859085291</v>
      </c>
      <c r="R34" s="9">
        <f>'Valori assoluti'!R34/'Valori assoluti'!R38*100</f>
        <v>7.0853462157809979</v>
      </c>
      <c r="S34" s="9">
        <f>'Valori assoluti'!S34/'Valori assoluti'!S38*100</f>
        <v>7.8665827564505975</v>
      </c>
      <c r="T34" s="9">
        <f>'Valori assoluti'!T34/'Valori assoluti'!T38*100</f>
        <v>8.0362929358392741</v>
      </c>
      <c r="U34" s="9">
        <f>'Valori assoluti'!U34/'Valori assoluti'!U38*100</f>
        <v>8.148893360160967</v>
      </c>
      <c r="V34" s="9">
        <f>'Valori assoluti'!V34/'Valori assoluti'!V38*100</f>
        <v>7.604395604395604</v>
      </c>
      <c r="W34" s="9">
        <f>'Valori assoluti'!W34/'Valori assoluti'!W38*100</f>
        <v>8.1706199980715457</v>
      </c>
    </row>
    <row r="35" spans="1:23" ht="15.75" thickBot="1">
      <c r="A35" s="259" t="s">
        <v>18</v>
      </c>
      <c r="B35" s="5" t="s">
        <v>2</v>
      </c>
      <c r="C35" s="11">
        <f>'Valori assoluti'!C35/'Valori assoluti'!C37*100</f>
        <v>25.167236792094261</v>
      </c>
      <c r="D35" s="11">
        <f>'Valori assoluti'!D35/'Valori assoluti'!D37*100</f>
        <v>25.723619264361229</v>
      </c>
      <c r="E35" s="11">
        <f>'Valori assoluti'!E35/'Valori assoluti'!E37*100</f>
        <v>24.322653019966623</v>
      </c>
      <c r="F35" s="11">
        <f>'Valori assoluti'!F35/'Valori assoluti'!F37*100</f>
        <v>24.755431434555835</v>
      </c>
      <c r="G35" s="11">
        <f>'Valori assoluti'!G35/'Valori assoluti'!G37*100</f>
        <v>25.159263533754704</v>
      </c>
      <c r="H35" s="11">
        <f>'Valori assoluti'!H35/'Valori assoluti'!H37*100</f>
        <v>25.508138616855085</v>
      </c>
      <c r="I35" s="11">
        <f>'Valori assoluti'!I35/'Valori assoluti'!I37*100</f>
        <v>23.998683247354581</v>
      </c>
      <c r="J35" s="11">
        <f>'Valori assoluti'!J35/'Valori assoluti'!J37*100</f>
        <v>24.419194110420481</v>
      </c>
      <c r="K35" s="11">
        <f>'Valori assoluti'!K35/'Valori assoluti'!K37*100</f>
        <v>24.71158979596574</v>
      </c>
      <c r="L35" s="11">
        <f>'Valori assoluti'!L35/'Valori assoluti'!L37*100</f>
        <v>24.398465706089755</v>
      </c>
      <c r="M35" s="11">
        <f>'Valori assoluti'!M35/'Valori assoluti'!M37*100</f>
        <v>24.087960396424783</v>
      </c>
      <c r="N35" s="11">
        <f>'Valori assoluti'!N35/'Valori assoluti'!N37*100</f>
        <v>24.699300847907857</v>
      </c>
      <c r="O35" s="11">
        <f>'Valori assoluti'!O35/'Valori assoluti'!O37*100</f>
        <v>25.025872509082902</v>
      </c>
      <c r="P35" s="11">
        <f>'Valori assoluti'!P35/'Valori assoluti'!P37*100</f>
        <v>24.928402370206349</v>
      </c>
      <c r="Q35" s="11">
        <f>'Valori assoluti'!Q35/'Valori assoluti'!Q37*100</f>
        <v>25.184056285414719</v>
      </c>
      <c r="R35" s="11">
        <f>'Valori assoluti'!R35/'Valori assoluti'!R37*100</f>
        <v>24.883526460398997</v>
      </c>
      <c r="S35" s="11">
        <f>'Valori assoluti'!S35/'Valori assoluti'!S37*100</f>
        <v>25.115329869149903</v>
      </c>
      <c r="T35" s="11">
        <f>'Valori assoluti'!T35/'Valori assoluti'!T37*100</f>
        <v>25.295416480733458</v>
      </c>
      <c r="U35" s="11">
        <f>'Valori assoluti'!U35/'Valori assoluti'!U37*100</f>
        <v>25.187155526387624</v>
      </c>
      <c r="V35" s="11">
        <f>'Valori assoluti'!V35/'Valori assoluti'!V37*100</f>
        <v>23.771323268356184</v>
      </c>
      <c r="W35" s="11">
        <f>'Valori assoluti'!W35/'Valori assoluti'!W37*100</f>
        <v>24.838359349827051</v>
      </c>
    </row>
    <row r="36" spans="1:23" ht="21.75" thickBot="1">
      <c r="A36" s="260"/>
      <c r="B36" s="5" t="s">
        <v>3</v>
      </c>
      <c r="C36" s="11">
        <f>'Valori assoluti'!C36/'Valori assoluti'!C38*100</f>
        <v>25.09682416731216</v>
      </c>
      <c r="D36" s="11">
        <f>'Valori assoluti'!D36/'Valori assoluti'!D38*100</f>
        <v>27.005685407454198</v>
      </c>
      <c r="E36" s="11">
        <f>'Valori assoluti'!E36/'Valori assoluti'!E38*100</f>
        <v>23.832012143700457</v>
      </c>
      <c r="F36" s="11">
        <f>'Valori assoluti'!F36/'Valori assoluti'!F38*100</f>
        <v>25.198269646719538</v>
      </c>
      <c r="G36" s="11">
        <f>'Valori assoluti'!G36/'Valori assoluti'!G38*100</f>
        <v>23.714665148928095</v>
      </c>
      <c r="H36" s="11">
        <f>'Valori assoluti'!H36/'Valori assoluti'!H38*100</f>
        <v>25.550405561993045</v>
      </c>
      <c r="I36" s="11">
        <f>'Valori assoluti'!I36/'Valori assoluti'!I38*100</f>
        <v>21.322594319626962</v>
      </c>
      <c r="J36" s="11">
        <f>'Valori assoluti'!J36/'Valori assoluti'!J38*100</f>
        <v>22.89184234647113</v>
      </c>
      <c r="K36" s="11">
        <f>'Valori assoluti'!K36/'Valori assoluti'!K38*100</f>
        <v>24.238610621696452</v>
      </c>
      <c r="L36" s="11">
        <f>'Valori assoluti'!L36/'Valori assoluti'!L38*100</f>
        <v>23.508137432188065</v>
      </c>
      <c r="M36" s="11">
        <f>'Valori assoluti'!M36/'Valori assoluti'!M38*100</f>
        <v>23.396017699115042</v>
      </c>
      <c r="N36" s="11">
        <f>'Valori assoluti'!N36/'Valori assoluti'!N38*100</f>
        <v>24.267425320056898</v>
      </c>
      <c r="O36" s="11">
        <f>'Valori assoluti'!O36/'Valori assoluti'!O38*100</f>
        <v>24.928819993672889</v>
      </c>
      <c r="P36" s="11">
        <f>'Valori assoluti'!P36/'Valori assoluti'!P38*100</f>
        <v>26.58267716535433</v>
      </c>
      <c r="Q36" s="11">
        <f>'Valori assoluti'!Q36/'Valori assoluti'!Q38*100</f>
        <v>24.752781211372064</v>
      </c>
      <c r="R36" s="11">
        <f>'Valori assoluti'!R36/'Valori assoluti'!R38*100</f>
        <v>23.607085346215779</v>
      </c>
      <c r="S36" s="11">
        <f>'Valori assoluti'!S36/'Valori assoluti'!S38*100</f>
        <v>24.229074889867842</v>
      </c>
      <c r="T36" s="11">
        <f>'Valori assoluti'!T36/'Valori assoluti'!T38*100</f>
        <v>24.756966947504861</v>
      </c>
      <c r="U36" s="11">
        <f>'Valori assoluti'!U36/'Valori assoluti'!U38*100</f>
        <v>23.608316566063046</v>
      </c>
      <c r="V36" s="11">
        <f>'Valori assoluti'!V36/'Valori assoluti'!V38*100</f>
        <v>24.923076923076923</v>
      </c>
      <c r="W36" s="11">
        <f>'Valori assoluti'!W36/'Valori assoluti'!W38*100</f>
        <v>24.421463696846978</v>
      </c>
    </row>
    <row r="37" spans="1:23" ht="15.75" thickBot="1">
      <c r="A37" s="263" t="s">
        <v>21</v>
      </c>
      <c r="B37" s="5" t="s">
        <v>2</v>
      </c>
      <c r="C37" s="11">
        <f>'Valori assoluti'!C37/'Valori assoluti'!C37*100</f>
        <v>100</v>
      </c>
      <c r="D37" s="11">
        <f>'Valori assoluti'!D37/'Valori assoluti'!D37*100</f>
        <v>100</v>
      </c>
      <c r="E37" s="11">
        <f>'Valori assoluti'!E37/'Valori assoluti'!E37*100</f>
        <v>100</v>
      </c>
      <c r="F37" s="11">
        <f>'Valori assoluti'!F37/'Valori assoluti'!F37*100</f>
        <v>100</v>
      </c>
      <c r="G37" s="11">
        <f>'Valori assoluti'!G37/'Valori assoluti'!G37*100</f>
        <v>100</v>
      </c>
      <c r="H37" s="11">
        <f>'Valori assoluti'!H37/'Valori assoluti'!H37*100</f>
        <v>100</v>
      </c>
      <c r="I37" s="11">
        <f>'Valori assoluti'!I37/'Valori assoluti'!I37*100</f>
        <v>100</v>
      </c>
      <c r="J37" s="11">
        <f>'Valori assoluti'!J37/'Valori assoluti'!J37*100</f>
        <v>100</v>
      </c>
      <c r="K37" s="11">
        <f>'Valori assoluti'!K37/'Valori assoluti'!K37*100</f>
        <v>100</v>
      </c>
      <c r="L37" s="11">
        <f>'Valori assoluti'!L37/'Valori assoluti'!L37*100</f>
        <v>100</v>
      </c>
      <c r="M37" s="11">
        <f>'Valori assoluti'!M37/'Valori assoluti'!M37*100</f>
        <v>100</v>
      </c>
      <c r="N37" s="11">
        <f>'Valori assoluti'!N37/'Valori assoluti'!N37*100</f>
        <v>100</v>
      </c>
      <c r="O37" s="11">
        <f>'Valori assoluti'!O37/'Valori assoluti'!O37*100</f>
        <v>100</v>
      </c>
      <c r="P37" s="11">
        <f>'Valori assoluti'!P37/'Valori assoluti'!P37*100</f>
        <v>100</v>
      </c>
      <c r="Q37" s="11">
        <f>'Valori assoluti'!Q37/'Valori assoluti'!Q37*100</f>
        <v>100</v>
      </c>
      <c r="R37" s="11">
        <f>'Valori assoluti'!R37/'Valori assoluti'!R37*100</f>
        <v>100</v>
      </c>
      <c r="S37" s="11">
        <f>'Valori assoluti'!S37/'Valori assoluti'!S37*100</f>
        <v>100</v>
      </c>
      <c r="T37" s="11">
        <f>'Valori assoluti'!T37/'Valori assoluti'!T37*100</f>
        <v>100</v>
      </c>
      <c r="U37" s="11">
        <f>'Valori assoluti'!U37/'Valori assoluti'!U37*100</f>
        <v>100</v>
      </c>
      <c r="V37" s="11">
        <f>'Valori assoluti'!V37/'Valori assoluti'!V37*100</f>
        <v>100</v>
      </c>
      <c r="W37" s="10">
        <f>'Valori assoluti'!W37/'Valori assoluti'!W37*100</f>
        <v>100</v>
      </c>
    </row>
    <row r="38" spans="1:23" ht="21.75" thickBot="1">
      <c r="A38" s="264"/>
      <c r="B38" s="5" t="s">
        <v>3</v>
      </c>
      <c r="C38" s="11">
        <f>'Valori assoluti'!C38/'Valori assoluti'!C38*100</f>
        <v>100</v>
      </c>
      <c r="D38" s="11">
        <f>'Valori assoluti'!D38/'Valori assoluti'!D38*100</f>
        <v>100</v>
      </c>
      <c r="E38" s="11">
        <f>'Valori assoluti'!E38/'Valori assoluti'!E38*100</f>
        <v>100</v>
      </c>
      <c r="F38" s="11">
        <f>'Valori assoluti'!F38/'Valori assoluti'!F38*100</f>
        <v>100</v>
      </c>
      <c r="G38" s="11">
        <f>'Valori assoluti'!G38/'Valori assoluti'!G38*100</f>
        <v>100</v>
      </c>
      <c r="H38" s="11">
        <f>'Valori assoluti'!H38/'Valori assoluti'!H38*100</f>
        <v>100</v>
      </c>
      <c r="I38" s="11">
        <f>'Valori assoluti'!I38/'Valori assoluti'!I38*100</f>
        <v>100</v>
      </c>
      <c r="J38" s="11">
        <f>'Valori assoluti'!J38/'Valori assoluti'!J38*100</f>
        <v>100</v>
      </c>
      <c r="K38" s="11">
        <f>'Valori assoluti'!K38/'Valori assoluti'!K38*100</f>
        <v>100</v>
      </c>
      <c r="L38" s="11">
        <f>'Valori assoluti'!L38/'Valori assoluti'!L38*100</f>
        <v>100</v>
      </c>
      <c r="M38" s="11">
        <f>'Valori assoluti'!M38/'Valori assoluti'!M38*100</f>
        <v>100</v>
      </c>
      <c r="N38" s="11">
        <f>'Valori assoluti'!N38/'Valori assoluti'!N38*100</f>
        <v>100</v>
      </c>
      <c r="O38" s="11">
        <f>'Valori assoluti'!O38/'Valori assoluti'!O38*100</f>
        <v>100</v>
      </c>
      <c r="P38" s="11">
        <f>'Valori assoluti'!P38/'Valori assoluti'!P38*100</f>
        <v>100</v>
      </c>
      <c r="Q38" s="11">
        <f>'Valori assoluti'!Q38/'Valori assoluti'!Q38*100</f>
        <v>100</v>
      </c>
      <c r="R38" s="11">
        <f>'Valori assoluti'!R38/'Valori assoluti'!R38*100</f>
        <v>100</v>
      </c>
      <c r="S38" s="11">
        <f>'Valori assoluti'!S38/'Valori assoluti'!S38*100</f>
        <v>100</v>
      </c>
      <c r="T38" s="11">
        <f>'Valori assoluti'!T38/'Valori assoluti'!T38*100</f>
        <v>100</v>
      </c>
      <c r="U38" s="11">
        <f>'Valori assoluti'!U38/'Valori assoluti'!U38*100</f>
        <v>100</v>
      </c>
      <c r="V38" s="11">
        <f>'Valori assoluti'!V38/'Valori assoluti'!V38*100</f>
        <v>100</v>
      </c>
      <c r="W38" s="10">
        <f>'Valori assoluti'!W38/'Valori assoluti'!W38*100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W1"/>
    <mergeCell ref="A3:I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0"/>
  <sheetViews>
    <sheetView workbookViewId="0">
      <selection sqref="A1:U1"/>
    </sheetView>
  </sheetViews>
  <sheetFormatPr defaultColWidth="9.140625" defaultRowHeight="15.75"/>
  <cols>
    <col min="1" max="2" width="9.140625" style="54"/>
    <col min="3" max="17" width="9.42578125" style="54" bestFit="1" customWidth="1"/>
    <col min="18" max="18" width="10.85546875" style="54" bestFit="1" customWidth="1"/>
    <col min="19" max="20" width="10.85546875" style="54" customWidth="1"/>
    <col min="21" max="21" width="10.85546875" style="54" bestFit="1" customWidth="1"/>
    <col min="22" max="24" width="10.85546875" style="54" customWidth="1"/>
    <col min="25" max="25" width="11.28515625" style="54" customWidth="1"/>
    <col min="26" max="26" width="11.140625" style="54" customWidth="1"/>
    <col min="27" max="16384" width="9.140625" style="54"/>
  </cols>
  <sheetData>
    <row r="1" spans="1:26">
      <c r="A1" s="249" t="s">
        <v>107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176"/>
      <c r="W1" s="153"/>
      <c r="X1" s="176"/>
    </row>
    <row r="2" spans="1:26">
      <c r="A2" s="7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</row>
    <row r="3" spans="1:26" ht="16.5" thickBot="1">
      <c r="A3" s="250" t="s">
        <v>88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6" ht="22.7" customHeight="1" thickBot="1">
      <c r="A4" s="273" t="s">
        <v>23</v>
      </c>
      <c r="B4" s="274"/>
      <c r="C4" s="3">
        <v>2001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  <c r="M4" s="2" t="s">
        <v>33</v>
      </c>
      <c r="N4" s="2" t="s">
        <v>34</v>
      </c>
      <c r="O4" s="2" t="s">
        <v>35</v>
      </c>
      <c r="P4" s="2" t="s">
        <v>36</v>
      </c>
      <c r="Q4" s="2" t="s">
        <v>54</v>
      </c>
      <c r="R4" s="2" t="s">
        <v>86</v>
      </c>
      <c r="S4" s="2" t="s">
        <v>94</v>
      </c>
      <c r="T4" s="2" t="s">
        <v>95</v>
      </c>
      <c r="U4" s="2" t="s">
        <v>101</v>
      </c>
      <c r="V4" s="2" t="s">
        <v>104</v>
      </c>
      <c r="W4" s="2" t="s">
        <v>99</v>
      </c>
      <c r="X4" s="2" t="s">
        <v>106</v>
      </c>
      <c r="Y4" s="2" t="s">
        <v>100</v>
      </c>
      <c r="Z4" s="2" t="s">
        <v>105</v>
      </c>
    </row>
    <row r="5" spans="1:26" s="56" customFormat="1" ht="16.5" thickBot="1">
      <c r="A5" s="269" t="s">
        <v>1</v>
      </c>
      <c r="B5" s="58" t="s">
        <v>2</v>
      </c>
      <c r="C5" s="59"/>
      <c r="D5" s="59">
        <v>1.66</v>
      </c>
      <c r="E5" s="59">
        <v>-0.59</v>
      </c>
      <c r="F5" s="59">
        <v>-7.29</v>
      </c>
      <c r="G5" s="59">
        <v>-7.42</v>
      </c>
      <c r="H5" s="59">
        <v>1.79</v>
      </c>
      <c r="I5" s="59">
        <v>2.64</v>
      </c>
      <c r="J5" s="59">
        <v>-4.8499999999999996</v>
      </c>
      <c r="K5" s="60">
        <v>-11.46</v>
      </c>
      <c r="L5" s="61">
        <v>3.9</v>
      </c>
      <c r="M5" s="59">
        <v>-9.19</v>
      </c>
      <c r="N5" s="59">
        <v>0.85</v>
      </c>
      <c r="O5" s="59">
        <v>-2.76</v>
      </c>
      <c r="P5" s="59">
        <v>-3.84</v>
      </c>
      <c r="Q5" s="62">
        <f>('Valori assoluti'!Q5-'Valori assoluti'!P5)/'Valori assoluti'!P5*100</f>
        <v>-1.3251085218185972</v>
      </c>
      <c r="R5" s="62">
        <f>('Valori assoluti'!R5-'Valori assoluti'!Q5)/'Valori assoluti'!Q5*100</f>
        <v>-0.10804970286331712</v>
      </c>
      <c r="S5" s="62">
        <f>('Valori assoluti'!S5-'Valori assoluti'!R5)/'Valori assoluti'!R5*100</f>
        <v>-9.1709804527543852</v>
      </c>
      <c r="T5" s="62">
        <f>('Valori assoluti'!T5-'Valori assoluti'!S5)/'Valori assoluti'!S5*100</f>
        <v>5.8778496087104459</v>
      </c>
      <c r="U5" s="62">
        <f>('Valori assoluti'!U5-'Valori assoluti'!T5)/'Valori assoluti'!T5*100</f>
        <v>0.77930425002008508</v>
      </c>
      <c r="V5" s="62">
        <f>('Valori assoluti'!V5-'Valori assoluti'!U5)/'Valori assoluti'!U5*100</f>
        <v>-3.7308673469387759</v>
      </c>
      <c r="W5" s="62">
        <f>('Valori assoluti'!U5-'Valori assoluti'!C5)/'Valori assoluti'!C5*100</f>
        <v>-35.112766397682599</v>
      </c>
      <c r="X5" s="62">
        <f>('Valori assoluti'!V5-'Valori assoluti'!C5)/'Valori assoluti'!C5*100</f>
        <v>-37.533623008483339</v>
      </c>
      <c r="Y5" s="62">
        <f>('Valori assoluti'!U5-'Valori assoluti'!L5)/'Valori assoluti'!L5*100</f>
        <v>-18.200195630909683</v>
      </c>
      <c r="Z5" s="62">
        <f>('Valori assoluti'!V5-'Valori assoluti'!L5)/'Valori assoluti'!L5*100</f>
        <v>-21.252037821975872</v>
      </c>
    </row>
    <row r="6" spans="1:26" s="56" customFormat="1" ht="16.5" thickBot="1">
      <c r="A6" s="270"/>
      <c r="B6" s="58" t="s">
        <v>3</v>
      </c>
      <c r="C6" s="59"/>
      <c r="D6" s="59">
        <v>-5.32</v>
      </c>
      <c r="E6" s="59">
        <v>8.09</v>
      </c>
      <c r="F6" s="59">
        <v>-16.84</v>
      </c>
      <c r="G6" s="59">
        <v>3.75</v>
      </c>
      <c r="H6" s="59">
        <v>-12.77</v>
      </c>
      <c r="I6" s="59">
        <v>-7.73</v>
      </c>
      <c r="J6" s="62">
        <v>2.1</v>
      </c>
      <c r="K6" s="60">
        <v>-29.91</v>
      </c>
      <c r="L6" s="64">
        <v>14.23</v>
      </c>
      <c r="M6" s="59">
        <v>-2.93</v>
      </c>
      <c r="N6" s="59">
        <v>-13.21</v>
      </c>
      <c r="O6" s="59">
        <v>-0.87</v>
      </c>
      <c r="P6" s="59">
        <v>1.32</v>
      </c>
      <c r="Q6" s="61">
        <f>('Valori assoluti'!Q6-'Valori assoluti'!P6)/'Valori assoluti'!P6*100</f>
        <v>18.614718614718615</v>
      </c>
      <c r="R6" s="62">
        <f>('Valori assoluti'!R6-'Valori assoluti'!Q6)/'Valori assoluti'!Q6*100</f>
        <v>-20.072992700729927</v>
      </c>
      <c r="S6" s="62">
        <f>('Valori assoluti'!S6-'Valori assoluti'!R6)/'Valori assoluti'!R6*100</f>
        <v>-2.7397260273972601</v>
      </c>
      <c r="T6" s="62">
        <f>('Valori assoluti'!T6-'Valori assoluti'!S6)/'Valori assoluti'!S6*100</f>
        <v>19.248826291079812</v>
      </c>
      <c r="U6" s="62">
        <f>('Valori assoluti'!U6-'Valori assoluti'!T6)/'Valori assoluti'!T6*100</f>
        <v>-15.748031496062993</v>
      </c>
      <c r="V6" s="62">
        <f>('Valori assoluti'!V6-'Valori assoluti'!U6)/'Valori assoluti'!U6*100</f>
        <v>-2.3364485981308412</v>
      </c>
      <c r="W6" s="62">
        <f>('Valori assoluti'!U6-'Valori assoluti'!C6)/'Valori assoluti'!C6*100</f>
        <v>-54.468085106382979</v>
      </c>
      <c r="X6" s="62">
        <f>('Valori assoluti'!V6-'Valori assoluti'!C6)/'Valori assoluti'!C6*100</f>
        <v>-55.531914893617021</v>
      </c>
      <c r="Y6" s="62">
        <f>('Valori assoluti'!U6-'Valori assoluti'!L6)/'Valori assoluti'!L6*100</f>
        <v>-21.611721611721613</v>
      </c>
      <c r="Z6" s="62">
        <f>('Valori assoluti'!V6-'Valori assoluti'!L6)/'Valori assoluti'!L6*100</f>
        <v>-23.443223443223442</v>
      </c>
    </row>
    <row r="7" spans="1:26" s="56" customFormat="1" ht="16.5" thickBot="1">
      <c r="A7" s="269" t="s">
        <v>4</v>
      </c>
      <c r="B7" s="58" t="s">
        <v>2</v>
      </c>
      <c r="C7" s="59"/>
      <c r="D7" s="65">
        <v>-0.9</v>
      </c>
      <c r="E7" s="59">
        <v>-1.17</v>
      </c>
      <c r="F7" s="62">
        <v>-2.8</v>
      </c>
      <c r="G7" s="59">
        <v>-6.38</v>
      </c>
      <c r="H7" s="59">
        <v>-0.24</v>
      </c>
      <c r="I7" s="59">
        <v>2.37</v>
      </c>
      <c r="J7" s="59">
        <v>1.82</v>
      </c>
      <c r="K7" s="59">
        <v>-14.76</v>
      </c>
      <c r="L7" s="59">
        <v>2.5099999999999998</v>
      </c>
      <c r="M7" s="59">
        <v>-2.77</v>
      </c>
      <c r="N7" s="60">
        <v>-18.87</v>
      </c>
      <c r="O7" s="64">
        <v>5.0199999999999996</v>
      </c>
      <c r="P7" s="59">
        <v>2.95</v>
      </c>
      <c r="Q7" s="62">
        <f>('Valori assoluti'!Q7-'Valori assoluti'!P7)/'Valori assoluti'!P7*100</f>
        <v>-7.8111102126627321</v>
      </c>
      <c r="R7" s="61">
        <f>('Valori assoluti'!R7-'Valori assoluti'!Q7)/'Valori assoluti'!Q7*100</f>
        <v>11.998947460749058</v>
      </c>
      <c r="S7" s="135">
        <f>('Valori assoluti'!S7-'Valori assoluti'!R7)/'Valori assoluti'!R7*100</f>
        <v>-9.9929516798496358</v>
      </c>
      <c r="T7" s="135">
        <f>('Valori assoluti'!T7-'Valori assoluti'!S7)/'Valori assoluti'!S7*100</f>
        <v>-0.46985121378230232</v>
      </c>
      <c r="U7" s="135">
        <f>('Valori assoluti'!U7-'Valori assoluti'!T7)/'Valori assoluti'!T7*100</f>
        <v>1.5560800769298015</v>
      </c>
      <c r="V7" s="135">
        <f>('Valori assoluti'!V7-'Valori assoluti'!U7)/'Valori assoluti'!U7*100</f>
        <v>-2.2208831884307481</v>
      </c>
      <c r="W7" s="62">
        <f>('Valori assoluti'!U7-'Valori assoluti'!C7)/'Valori assoluti'!C7*100</f>
        <v>-35.129551038641949</v>
      </c>
      <c r="X7" s="62">
        <f>('Valori assoluti'!V7-'Valori assoluti'!C7)/'Valori assoluti'!C7*100</f>
        <v>-36.570247933884296</v>
      </c>
      <c r="Y7" s="62">
        <f>('Valori assoluti'!U7-'Valori assoluti'!L7)/'Valori assoluti'!L7*100</f>
        <v>-19.888283566650575</v>
      </c>
      <c r="Z7" s="62">
        <f>('Valori assoluti'!V7-'Valori assoluti'!L7)/'Valori assoluti'!L7*100</f>
        <v>-21.667471208882148</v>
      </c>
    </row>
    <row r="8" spans="1:26" s="56" customFormat="1" ht="16.5" thickBot="1">
      <c r="A8" s="270"/>
      <c r="B8" s="58" t="s">
        <v>3</v>
      </c>
      <c r="C8" s="59"/>
      <c r="D8" s="59">
        <v>-13.32</v>
      </c>
      <c r="E8" s="59">
        <v>4.04</v>
      </c>
      <c r="F8" s="59">
        <v>-9.59</v>
      </c>
      <c r="G8" s="59">
        <v>2.0099999999999998</v>
      </c>
      <c r="H8" s="59">
        <v>-10.96</v>
      </c>
      <c r="I8" s="59">
        <v>0.32</v>
      </c>
      <c r="J8" s="59">
        <v>-1.89</v>
      </c>
      <c r="K8" s="62">
        <v>-14.1</v>
      </c>
      <c r="L8" s="59">
        <v>-0.75</v>
      </c>
      <c r="M8" s="59">
        <v>-7.14</v>
      </c>
      <c r="N8" s="60">
        <v>-23.08</v>
      </c>
      <c r="O8" s="64">
        <v>6.32</v>
      </c>
      <c r="P8" s="59">
        <v>-5.45</v>
      </c>
      <c r="Q8" s="62">
        <f>('Valori assoluti'!Q8-'Valori assoluti'!P8)/'Valori assoluti'!P8*100</f>
        <v>-5.2356020942408374</v>
      </c>
      <c r="R8" s="61">
        <f>('Valori assoluti'!R8-'Valori assoluti'!Q8)/'Valori assoluti'!Q8*100</f>
        <v>24.30939226519337</v>
      </c>
      <c r="S8" s="135">
        <f>('Valori assoluti'!S8-'Valori assoluti'!R8)/'Valori assoluti'!R8*100</f>
        <v>-18.222222222222221</v>
      </c>
      <c r="T8" s="135">
        <f>('Valori assoluti'!T8-'Valori assoluti'!S8)/'Valori assoluti'!S8*100</f>
        <v>-8.695652173913043</v>
      </c>
      <c r="U8" s="135">
        <f>('Valori assoluti'!U8-'Valori assoluti'!T8)/'Valori assoluti'!T8*100</f>
        <v>20.833333333333336</v>
      </c>
      <c r="V8" s="135">
        <f>('Valori assoluti'!V8-'Valori assoluti'!U8)/'Valori assoluti'!U8*100</f>
        <v>-3.9408866995073892</v>
      </c>
      <c r="W8" s="62">
        <f>('Valori assoluti'!U8-'Valori assoluti'!C8)/'Valori assoluti'!C8*100</f>
        <v>-52.570093457943926</v>
      </c>
      <c r="X8" s="62">
        <f>('Valori assoluti'!V8-'Valori assoluti'!C8)/'Valori assoluti'!C8*100</f>
        <v>-54.439252336448597</v>
      </c>
      <c r="Y8" s="62">
        <f>('Valori assoluti'!U8-'Valori assoluti'!L8)/'Valori assoluti'!L8*100</f>
        <v>-23.684210526315788</v>
      </c>
      <c r="Z8" s="62">
        <f>('Valori assoluti'!V8-'Valori assoluti'!L8)/'Valori assoluti'!L8*100</f>
        <v>-26.691729323308273</v>
      </c>
    </row>
    <row r="9" spans="1:26" s="56" customFormat="1" ht="16.5" thickBot="1">
      <c r="A9" s="269" t="s">
        <v>5</v>
      </c>
      <c r="B9" s="58" t="s">
        <v>2</v>
      </c>
      <c r="C9" s="59"/>
      <c r="D9" s="59">
        <v>3.63</v>
      </c>
      <c r="E9" s="59">
        <v>-1.58</v>
      </c>
      <c r="F9" s="59">
        <v>-10.55</v>
      </c>
      <c r="G9" s="59">
        <v>-5.01</v>
      </c>
      <c r="H9" s="59">
        <v>-0.06</v>
      </c>
      <c r="I9" s="64">
        <v>5.34</v>
      </c>
      <c r="J9" s="59">
        <v>-5.42</v>
      </c>
      <c r="K9" s="59">
        <v>-2.64</v>
      </c>
      <c r="L9" s="59">
        <v>-3.43</v>
      </c>
      <c r="M9" s="59">
        <v>-7.66</v>
      </c>
      <c r="N9" s="59">
        <v>-0.96</v>
      </c>
      <c r="O9" s="64">
        <v>-11.59</v>
      </c>
      <c r="P9" s="64">
        <v>6.25</v>
      </c>
      <c r="Q9" s="62">
        <f>('Valori assoluti'!Q9-'Valori assoluti'!P9)/'Valori assoluti'!P9*100</f>
        <v>-6.8577698532437257</v>
      </c>
      <c r="R9" s="62">
        <f>('Valori assoluti'!R9-'Valori assoluti'!Q9)/'Valori assoluti'!Q9*100</f>
        <v>-0.61110293034899132</v>
      </c>
      <c r="S9" s="135">
        <f>('Valori assoluti'!S9-'Valori assoluti'!R9)/'Valori assoluti'!R9*100</f>
        <v>10.156307874657381</v>
      </c>
      <c r="T9" s="135">
        <f>('Valori assoluti'!T9-'Valori assoluti'!S9)/'Valori assoluti'!S9*100</f>
        <v>-13.846671149966374</v>
      </c>
      <c r="U9" s="61">
        <f>('Valori assoluti'!U9-'Valori assoluti'!T9)/'Valori assoluti'!T9*100</f>
        <v>14.425103426742645</v>
      </c>
      <c r="V9" s="76">
        <f>('Valori assoluti'!V9-'Valori assoluti'!U9)/'Valori assoluti'!U9*100</f>
        <v>-71.560133706255542</v>
      </c>
      <c r="W9" s="62">
        <f>('Valori assoluti'!U9-'Valori assoluti'!C9)/'Valori assoluti'!C9*100</f>
        <v>-29.9282982791587</v>
      </c>
      <c r="X9" s="62">
        <f>('Valori assoluti'!V9-'Valori assoluti'!C9)/'Valori assoluti'!C9*100</f>
        <v>-80.071701720841304</v>
      </c>
      <c r="Y9" s="62">
        <f>('Valori assoluti'!U9-'Valori assoluti'!L9)/'Valori assoluti'!L9*100</f>
        <v>-13.638505950276894</v>
      </c>
      <c r="Z9" s="62">
        <f>('Valori assoluti'!V9-'Valori assoluti'!L9)/'Valori assoluti'!L9*100</f>
        <v>-75.438906562978673</v>
      </c>
    </row>
    <row r="10" spans="1:26" s="56" customFormat="1" ht="16.5" thickBot="1">
      <c r="A10" s="270"/>
      <c r="B10" s="58" t="s">
        <v>3</v>
      </c>
      <c r="C10" s="67"/>
      <c r="D10" s="59">
        <v>-0.41</v>
      </c>
      <c r="E10" s="59">
        <v>-2.4700000000000002</v>
      </c>
      <c r="F10" s="64">
        <v>-18.989999999999998</v>
      </c>
      <c r="G10" s="59">
        <v>-7.55</v>
      </c>
      <c r="H10" s="59">
        <v>-2.82</v>
      </c>
      <c r="I10" s="59">
        <v>11.01</v>
      </c>
      <c r="J10" s="59">
        <v>-5.22</v>
      </c>
      <c r="K10" s="59">
        <v>-17.91</v>
      </c>
      <c r="L10" s="59">
        <v>-2.68</v>
      </c>
      <c r="M10" s="59">
        <v>-15.86</v>
      </c>
      <c r="N10" s="59">
        <v>4.92</v>
      </c>
      <c r="O10" s="62">
        <v>-12.5</v>
      </c>
      <c r="P10" s="64">
        <v>11.16</v>
      </c>
      <c r="Q10" s="62">
        <f>('Valori assoluti'!Q10-'Valori assoluti'!P10)/'Valori assoluti'!P10*100</f>
        <v>-10.441767068273093</v>
      </c>
      <c r="R10" s="62">
        <f>('Valori assoluti'!R10-'Valori assoluti'!Q10)/'Valori assoluti'!Q10*100</f>
        <v>-4.9327354260089686</v>
      </c>
      <c r="S10" s="135">
        <f>('Valori assoluti'!S10-'Valori assoluti'!R10)/'Valori assoluti'!R10*100</f>
        <v>16.981132075471699</v>
      </c>
      <c r="T10" s="135">
        <f>('Valori assoluti'!T10-'Valori assoluti'!S10)/'Valori assoluti'!S10*100</f>
        <v>-12.096774193548388</v>
      </c>
      <c r="U10" s="61">
        <f>('Valori assoluti'!U10-'Valori assoluti'!T10)/'Valori assoluti'!T10*100</f>
        <v>29.816513761467888</v>
      </c>
      <c r="V10" s="76">
        <f>('Valori assoluti'!V10-'Valori assoluti'!U10)/'Valori assoluti'!U10*100</f>
        <v>-60.777385159010599</v>
      </c>
      <c r="W10" s="62">
        <f>('Valori assoluti'!U10-'Valori assoluti'!C10)/'Valori assoluti'!C10*100</f>
        <v>-42.008196721311478</v>
      </c>
      <c r="X10" s="62">
        <f>('Valori assoluti'!V10-'Valori assoluti'!C10)/'Valori assoluti'!C10*100</f>
        <v>-77.254098360655746</v>
      </c>
      <c r="Y10" s="62">
        <f>('Valori assoluti'!U10-'Valori assoluti'!L10)/'Valori assoluti'!L10*100</f>
        <v>-2.4137931034482758</v>
      </c>
      <c r="Z10" s="62">
        <f>('Valori assoluti'!V10-'Valori assoluti'!L10)/'Valori assoluti'!L10*100</f>
        <v>-61.724137931034484</v>
      </c>
    </row>
    <row r="11" spans="1:26" s="56" customFormat="1" ht="16.5" thickBot="1">
      <c r="A11" s="267" t="s">
        <v>37</v>
      </c>
      <c r="B11" s="68" t="s">
        <v>2</v>
      </c>
      <c r="C11" s="69"/>
      <c r="D11" s="69">
        <v>1.58</v>
      </c>
      <c r="E11" s="69">
        <v>-1.1299999999999999</v>
      </c>
      <c r="F11" s="69">
        <v>-7.13</v>
      </c>
      <c r="G11" s="69">
        <v>-6.24</v>
      </c>
      <c r="H11" s="69">
        <v>0.49</v>
      </c>
      <c r="I11" s="73">
        <v>3.51</v>
      </c>
      <c r="J11" s="63">
        <v>-3</v>
      </c>
      <c r="K11" s="73">
        <v>-9.42</v>
      </c>
      <c r="L11" s="69">
        <v>0.71</v>
      </c>
      <c r="M11" s="69">
        <v>-6.65</v>
      </c>
      <c r="N11" s="69">
        <v>-6.16</v>
      </c>
      <c r="O11" s="69">
        <v>-3.93</v>
      </c>
      <c r="P11" s="69">
        <v>1.74</v>
      </c>
      <c r="Q11" s="63">
        <f>('Valori assoluti'!Q11-'Valori assoluti'!P11)/'Valori assoluti'!P11*100</f>
        <v>-5.3393213572854297</v>
      </c>
      <c r="R11" s="63">
        <f>('Valori assoluti'!R11-'Valori assoluti'!Q11)/'Valori assoluti'!Q11*100</f>
        <v>3.3500263574064313</v>
      </c>
      <c r="S11" s="63">
        <f>('Valori assoluti'!S11-'Valori assoluti'!R11)/'Valori assoluti'!R11*100</f>
        <v>-2.7849327994695363</v>
      </c>
      <c r="T11" s="63">
        <f>('Valori assoluti'!T11-'Valori assoluti'!S11)/'Valori assoluti'!S11*100</f>
        <v>-3.7304231485610853</v>
      </c>
      <c r="U11" s="72">
        <f>('Valori assoluti'!U11-'Valori assoluti'!T11)/'Valori assoluti'!T11*100</f>
        <v>5.7852140501948393</v>
      </c>
      <c r="V11" s="231">
        <f>('Valori assoluti'!V11-'Valori assoluti'!U11)/'Valori assoluti'!U11*100</f>
        <v>-28.892323544564658</v>
      </c>
      <c r="W11" s="63">
        <f>('Valori assoluti'!U11-'Valori assoluti'!C11)/'Valori assoluti'!C11*100</f>
        <v>-33.253094910591471</v>
      </c>
      <c r="X11" s="63">
        <f>('Valori assoluti'!V11-'Valori assoluti'!C11)/'Valori assoluti'!C11*100</f>
        <v>-52.537826685006884</v>
      </c>
      <c r="Y11" s="63">
        <f>('Valori assoluti'!U11-'Valori assoluti'!L11)/'Valori assoluti'!L11*100</f>
        <v>-17.069002349925231</v>
      </c>
      <c r="Z11" s="63">
        <f>('Valori assoluti'!V11-'Valori assoluti'!L11)/'Valori assoluti'!L11*100</f>
        <v>-41.029694509720144</v>
      </c>
    </row>
    <row r="12" spans="1:26" s="56" customFormat="1" ht="21.75" thickBot="1">
      <c r="A12" s="268"/>
      <c r="B12" s="68" t="s">
        <v>3</v>
      </c>
      <c r="C12" s="69"/>
      <c r="D12" s="69">
        <v>-6.06</v>
      </c>
      <c r="E12" s="75">
        <v>3</v>
      </c>
      <c r="F12" s="73">
        <v>-15.51</v>
      </c>
      <c r="G12" s="69">
        <v>-0.62</v>
      </c>
      <c r="H12" s="69">
        <v>-9.06</v>
      </c>
      <c r="I12" s="69">
        <v>1.07</v>
      </c>
      <c r="J12" s="69">
        <v>-1.84</v>
      </c>
      <c r="K12" s="73">
        <v>-20.77</v>
      </c>
      <c r="L12" s="69">
        <v>2.98</v>
      </c>
      <c r="M12" s="69">
        <v>-8.81</v>
      </c>
      <c r="N12" s="69">
        <v>-10.58</v>
      </c>
      <c r="O12" s="69">
        <v>-3.25</v>
      </c>
      <c r="P12" s="63">
        <v>2.6</v>
      </c>
      <c r="Q12" s="63">
        <f>('Valori assoluti'!Q12-'Valori assoluti'!P12)/'Valori assoluti'!P12*100</f>
        <v>1.0432190760059614</v>
      </c>
      <c r="R12" s="63">
        <f>('Valori assoluti'!R12-'Valori assoluti'!Q12)/'Valori assoluti'!Q12*100</f>
        <v>-3.2448377581120944</v>
      </c>
      <c r="S12" s="63">
        <f>('Valori assoluti'!S12-'Valori assoluti'!R12)/'Valori assoluti'!R12*100</f>
        <v>-1.6768292682926831</v>
      </c>
      <c r="T12" s="63">
        <f>('Valori assoluti'!T12-'Valori assoluti'!S12)/'Valori assoluti'!S12*100</f>
        <v>-0.77519379844961245</v>
      </c>
      <c r="U12" s="72">
        <f>('Valori assoluti'!U12-'Valori assoluti'!T12)/'Valori assoluti'!T12*100</f>
        <v>9.375</v>
      </c>
      <c r="V12" s="231">
        <f>('Valori assoluti'!V12-'Valori assoluti'!U12)/'Valori assoluti'!U12*100</f>
        <v>-26.428571428571431</v>
      </c>
      <c r="W12" s="63">
        <f>('Valori assoluti'!U12-'Valori assoluti'!C12)/'Valori assoluti'!C12*100</f>
        <v>-49.494949494949495</v>
      </c>
      <c r="X12" s="63">
        <f>('Valori assoluti'!V12-'Valori assoluti'!C12)/'Valori assoluti'!C12*100</f>
        <v>-62.842712842712842</v>
      </c>
      <c r="Y12" s="63">
        <f>('Valori assoluti'!U12-'Valori assoluti'!L12)/'Valori assoluti'!L12*100</f>
        <v>-15.560916767189385</v>
      </c>
      <c r="Z12" s="63">
        <f>('Valori assoluti'!V12-'Valori assoluti'!L12)/'Valori assoluti'!L12*100</f>
        <v>-37.876960193003619</v>
      </c>
    </row>
    <row r="13" spans="1:26" s="56" customFormat="1" ht="16.5" thickBot="1">
      <c r="A13" s="269" t="s">
        <v>7</v>
      </c>
      <c r="B13" s="58" t="s">
        <v>2</v>
      </c>
      <c r="C13" s="67"/>
      <c r="D13" s="59">
        <v>-0.56000000000000005</v>
      </c>
      <c r="E13" s="59">
        <v>0.28000000000000003</v>
      </c>
      <c r="F13" s="59">
        <v>-4.4400000000000004</v>
      </c>
      <c r="G13" s="59">
        <v>-4.04</v>
      </c>
      <c r="H13" s="59">
        <v>-0.09</v>
      </c>
      <c r="I13" s="62">
        <v>1.5</v>
      </c>
      <c r="J13" s="59">
        <v>-8.6199999999999992</v>
      </c>
      <c r="K13" s="59">
        <v>-3.81</v>
      </c>
      <c r="L13" s="66">
        <v>7.32</v>
      </c>
      <c r="M13" s="59">
        <v>-2.16</v>
      </c>
      <c r="N13" s="64">
        <v>-21.59</v>
      </c>
      <c r="O13" s="59">
        <v>-0.27</v>
      </c>
      <c r="P13" s="59">
        <v>4.0199999999999996</v>
      </c>
      <c r="Q13" s="62">
        <f>('Valori assoluti'!Q13-'Valori assoluti'!P13)/'Valori assoluti'!P13*100</f>
        <v>-3.634398432750118</v>
      </c>
      <c r="R13" s="62">
        <f>('Valori assoluti'!R13-'Valori assoluti'!Q13)/'Valori assoluti'!Q13*100</f>
        <v>3.582194181563267</v>
      </c>
      <c r="S13" s="62">
        <f>('Valori assoluti'!S13-'Valori assoluti'!R13)/'Valori assoluti'!R13*100</f>
        <v>-2.84244721169464</v>
      </c>
      <c r="T13" s="62">
        <f>('Valori assoluti'!T13-'Valori assoluti'!S13)/'Valori assoluti'!S13*100</f>
        <v>-1.7066035107272219</v>
      </c>
      <c r="U13" s="62">
        <f>('Valori assoluti'!U13-'Valori assoluti'!T13)/'Valori assoluti'!T13*100</f>
        <v>-4.0960952448444479</v>
      </c>
      <c r="V13" s="76">
        <f>('Valori assoluti'!V13-'Valori assoluti'!U13)/'Valori assoluti'!U13*100</f>
        <v>-83.29269193822509</v>
      </c>
      <c r="W13" s="62">
        <f>('Valori assoluti'!U13-'Valori assoluti'!C13)/'Valori assoluti'!C13*100</f>
        <v>-36.357223476297968</v>
      </c>
      <c r="X13" s="62">
        <f>('Valori assoluti'!V13-'Valori assoluti'!C13)/'Valori assoluti'!C13*100</f>
        <v>-89.367005267118145</v>
      </c>
      <c r="Y13" s="62">
        <f>('Valori assoluti'!U13-'Valori assoluti'!L13)/'Valori assoluti'!L13*100</f>
        <v>-27.245846997473254</v>
      </c>
      <c r="Z13" s="62">
        <f>('Valori assoluti'!V13-'Valori assoluti'!L13)/'Valori assoluti'!L13*100</f>
        <v>-87.844739530132784</v>
      </c>
    </row>
    <row r="14" spans="1:26" s="56" customFormat="1" ht="16.5" thickBot="1">
      <c r="A14" s="270"/>
      <c r="B14" s="58" t="s">
        <v>3</v>
      </c>
      <c r="C14" s="59"/>
      <c r="D14" s="59">
        <v>-4.26</v>
      </c>
      <c r="E14" s="59">
        <v>7.35</v>
      </c>
      <c r="F14" s="59">
        <v>-11.62</v>
      </c>
      <c r="G14" s="59">
        <v>-12.68</v>
      </c>
      <c r="H14" s="64">
        <v>18.82</v>
      </c>
      <c r="I14" s="59">
        <v>-5.43</v>
      </c>
      <c r="J14" s="64">
        <v>-19.62</v>
      </c>
      <c r="K14" s="59">
        <v>-15.48</v>
      </c>
      <c r="L14" s="59">
        <v>9.15</v>
      </c>
      <c r="M14" s="59">
        <v>0.97</v>
      </c>
      <c r="N14" s="59">
        <v>-9.58</v>
      </c>
      <c r="O14" s="59">
        <v>-18.37</v>
      </c>
      <c r="P14" s="59">
        <v>5.63</v>
      </c>
      <c r="Q14" s="62">
        <f>('Valori assoluti'!Q14-'Valori assoluti'!P14)/'Valori assoluti'!P14*100</f>
        <v>-6.1475409836065573</v>
      </c>
      <c r="R14" s="62">
        <f>('Valori assoluti'!R14-'Valori assoluti'!Q14)/'Valori assoluti'!Q14*100</f>
        <v>-1.7467248908296942</v>
      </c>
      <c r="S14" s="61">
        <f>('Valori assoluti'!S14-'Valori assoluti'!R14)/'Valori assoluti'!R14*100</f>
        <v>20.444444444444446</v>
      </c>
      <c r="T14" s="61">
        <f>('Valori assoluti'!T14-'Valori assoluti'!S14)/'Valori assoluti'!S14*100</f>
        <v>-8.1180811808118083</v>
      </c>
      <c r="U14" s="135">
        <f>('Valori assoluti'!U14-'Valori assoluti'!T14)/'Valori assoluti'!T14*100</f>
        <v>-20.080321285140563</v>
      </c>
      <c r="V14" s="76">
        <f>('Valori assoluti'!V14-'Valori assoluti'!U14)/'Valori assoluti'!U14*100</f>
        <v>-72.8643216080402</v>
      </c>
      <c r="W14" s="62">
        <f>('Valori assoluti'!U14-'Valori assoluti'!C14)/'Valori assoluti'!C14*100</f>
        <v>-57.569296375266518</v>
      </c>
      <c r="X14" s="62">
        <f>('Valori assoluti'!V14-'Valori assoluti'!C14)/'Valori assoluti'!C14*100</f>
        <v>-88.486140724946694</v>
      </c>
      <c r="Y14" s="62">
        <f>('Valori assoluti'!U14-'Valori assoluti'!L14)/'Valori assoluti'!L14*100</f>
        <v>-35.806451612903231</v>
      </c>
      <c r="Z14" s="62">
        <f>('Valori assoluti'!V14-'Valori assoluti'!L14)/'Valori assoluti'!L14*100</f>
        <v>-82.58064516129032</v>
      </c>
    </row>
    <row r="15" spans="1:26" s="56" customFormat="1" ht="16.5" thickBot="1">
      <c r="A15" s="269" t="s">
        <v>8</v>
      </c>
      <c r="B15" s="58" t="s">
        <v>2</v>
      </c>
      <c r="C15" s="59"/>
      <c r="D15" s="59">
        <v>0.42</v>
      </c>
      <c r="E15" s="59">
        <v>2.97</v>
      </c>
      <c r="F15" s="59">
        <v>-8.19</v>
      </c>
      <c r="G15" s="59">
        <v>4.42</v>
      </c>
      <c r="H15" s="62">
        <v>-5.7</v>
      </c>
      <c r="I15" s="59">
        <v>-3.61</v>
      </c>
      <c r="J15" s="59">
        <v>-7.96</v>
      </c>
      <c r="K15" s="66">
        <v>5.44</v>
      </c>
      <c r="L15" s="59">
        <v>-6.68</v>
      </c>
      <c r="M15" s="59">
        <v>3.76</v>
      </c>
      <c r="N15" s="64">
        <v>-13.43</v>
      </c>
      <c r="O15" s="59">
        <v>-6.75</v>
      </c>
      <c r="P15" s="59">
        <v>0.51</v>
      </c>
      <c r="Q15" s="62">
        <f>('Valori assoluti'!Q15-'Valori assoluti'!P15)/'Valori assoluti'!P15*100</f>
        <v>-4.2006079027355625</v>
      </c>
      <c r="R15" s="62">
        <f>('Valori assoluti'!R15-'Valori assoluti'!Q15)/'Valori assoluti'!Q15*100</f>
        <v>2.4557395773843518</v>
      </c>
      <c r="S15" s="62">
        <f>('Valori assoluti'!S15-'Valori assoluti'!R15)/'Valori assoluti'!R15*100</f>
        <v>-0.2229654403567447</v>
      </c>
      <c r="T15" s="62">
        <f>('Valori assoluti'!T15-'Valori assoluti'!S15)/'Valori assoluti'!S15*100</f>
        <v>-3.6685288640595908</v>
      </c>
      <c r="U15" s="62">
        <f>('Valori assoluti'!U15-'Valori assoluti'!T15)/'Valori assoluti'!T15*100</f>
        <v>-7.4682647077775624</v>
      </c>
      <c r="V15" s="76">
        <f>('Valori assoluti'!V15-'Valori assoluti'!U15)/'Valori assoluti'!U15*100</f>
        <v>-43.976323119777163</v>
      </c>
      <c r="W15" s="62">
        <f>('Valori assoluti'!U15-'Valori assoluti'!C15)/'Valori assoluti'!C15*100</f>
        <v>-40.01921390083956</v>
      </c>
      <c r="X15" s="62">
        <f>('Valori assoluti'!V15-'Valori assoluti'!C15)/'Valori assoluti'!C15*100</f>
        <v>-66.396558205588747</v>
      </c>
      <c r="Y15" s="62">
        <f>('Valori assoluti'!U15-'Valori assoluti'!L15)/'Valori assoluti'!L15*100</f>
        <v>-26.505962434106145</v>
      </c>
      <c r="Z15" s="62">
        <f>('Valori assoluti'!V15-'Valori assoluti'!L15)/'Valori assoluti'!L15*100</f>
        <v>-58.825937867854037</v>
      </c>
    </row>
    <row r="16" spans="1:26" s="56" customFormat="1" ht="16.5" thickBot="1">
      <c r="A16" s="270"/>
      <c r="B16" s="58" t="s">
        <v>3</v>
      </c>
      <c r="C16" s="59"/>
      <c r="D16" s="62">
        <v>-1.5</v>
      </c>
      <c r="E16" s="66">
        <v>7.05</v>
      </c>
      <c r="F16" s="59">
        <v>-8.36</v>
      </c>
      <c r="G16" s="59">
        <v>-0.57999999999999996</v>
      </c>
      <c r="H16" s="59">
        <v>-10.55</v>
      </c>
      <c r="I16" s="59">
        <v>-9.83</v>
      </c>
      <c r="J16" s="59">
        <v>-1.94</v>
      </c>
      <c r="K16" s="62">
        <v>-4.2</v>
      </c>
      <c r="L16" s="64">
        <v>-16.75</v>
      </c>
      <c r="M16" s="59">
        <v>6.19</v>
      </c>
      <c r="N16" s="64">
        <v>-16.03</v>
      </c>
      <c r="O16" s="59">
        <v>-5.56</v>
      </c>
      <c r="P16" s="59">
        <v>-5.51</v>
      </c>
      <c r="Q16" s="62">
        <f>('Valori assoluti'!Q16-'Valori assoluti'!P16)/'Valori assoluti'!P16*100</f>
        <v>1.1673151750972763</v>
      </c>
      <c r="R16" s="62">
        <f>('Valori assoluti'!R16-'Valori assoluti'!Q16)/'Valori assoluti'!Q16*100</f>
        <v>1.9230769230769231</v>
      </c>
      <c r="S16" s="62">
        <f>('Valori assoluti'!S16-'Valori assoluti'!R16)/'Valori assoluti'!R16*100</f>
        <v>4.5283018867924527</v>
      </c>
      <c r="T16" s="62">
        <f>('Valori assoluti'!T16-'Valori assoluti'!S16)/'Valori assoluti'!S16*100</f>
        <v>-15.162454873646208</v>
      </c>
      <c r="U16" s="62">
        <f>('Valori assoluti'!U16-'Valori assoluti'!T16)/'Valori assoluti'!T16*100</f>
        <v>-7.6595744680851059</v>
      </c>
      <c r="V16" s="76">
        <f>('Valori assoluti'!V16-'Valori assoluti'!U16)/'Valori assoluti'!U16*100</f>
        <v>-18.894009216589861</v>
      </c>
      <c r="W16" s="62">
        <f>('Valori assoluti'!U16-'Valori assoluti'!C16)/'Valori assoluti'!C16*100</f>
        <v>-59.287054409005627</v>
      </c>
      <c r="X16" s="62">
        <f>('Valori assoluti'!V16-'Valori assoluti'!C16)/'Valori assoluti'!C16*100</f>
        <v>-66.979362101313328</v>
      </c>
      <c r="Y16" s="62">
        <f>('Valori assoluti'!U16-'Valori assoluti'!L16)/'Valori assoluti'!L16*100</f>
        <v>-32.817337461300312</v>
      </c>
      <c r="Z16" s="62">
        <f>('Valori assoluti'!V16-'Valori assoluti'!L16)/'Valori assoluti'!L16*100</f>
        <v>-45.51083591331269</v>
      </c>
    </row>
    <row r="17" spans="1:26" s="56" customFormat="1" ht="16.5" thickBot="1">
      <c r="A17" s="269" t="s">
        <v>9</v>
      </c>
      <c r="B17" s="58" t="s">
        <v>2</v>
      </c>
      <c r="C17" s="59"/>
      <c r="D17" s="59">
        <v>-3.79</v>
      </c>
      <c r="E17" s="135">
        <v>3.6</v>
      </c>
      <c r="F17" s="59">
        <v>-7.77</v>
      </c>
      <c r="G17" s="59">
        <v>0.13</v>
      </c>
      <c r="H17" s="59">
        <v>-2.84</v>
      </c>
      <c r="I17" s="59">
        <v>-4.6500000000000004</v>
      </c>
      <c r="J17" s="64">
        <v>-9.59</v>
      </c>
      <c r="K17" s="59">
        <v>2.21</v>
      </c>
      <c r="L17" s="59">
        <v>0.16</v>
      </c>
      <c r="M17" s="59">
        <v>-5.22</v>
      </c>
      <c r="N17" s="59">
        <v>-1.92</v>
      </c>
      <c r="O17" s="59">
        <v>-6.26</v>
      </c>
      <c r="P17" s="59">
        <v>-7.26</v>
      </c>
      <c r="Q17" s="62">
        <f>('Valori assoluti'!Q17-'Valori assoluti'!P17)/'Valori assoluti'!P17*100</f>
        <v>0.41365685003395697</v>
      </c>
      <c r="R17" s="62">
        <f>('Valori assoluti'!R17-'Valori assoluti'!Q17)/'Valori assoluti'!Q17*100</f>
        <v>-3.2218396458435805</v>
      </c>
      <c r="S17" s="61">
        <f>('Valori assoluti'!S17-'Valori assoluti'!R17)/'Valori assoluti'!R17*100</f>
        <v>7.2935196950444734</v>
      </c>
      <c r="T17" s="61">
        <f>('Valori assoluti'!T17-'Valori assoluti'!S17)/'Valori assoluti'!S17*100</f>
        <v>-0.72832780672666986</v>
      </c>
      <c r="U17" s="61">
        <f>('Valori assoluti'!U17-'Valori assoluti'!T17)/'Valori assoluti'!T17*100</f>
        <v>0.90068595287801978</v>
      </c>
      <c r="V17" s="76">
        <f>('Valori assoluti'!V17-'Valori assoluti'!U17)/'Valori assoluti'!U17*100</f>
        <v>-31.029794277606999</v>
      </c>
      <c r="W17" s="62">
        <f>('Valori assoluti'!U17-'Valori assoluti'!C17)/'Valori assoluti'!C17*100</f>
        <v>-33.383215846886941</v>
      </c>
      <c r="X17" s="62">
        <f>('Valori assoluti'!V17-'Valori assoluti'!C17)/'Valori assoluti'!C17*100</f>
        <v>-54.054266923955417</v>
      </c>
      <c r="Y17" s="62">
        <f>('Valori assoluti'!U17-'Valori assoluti'!L17)/'Valori assoluti'!L17*100</f>
        <v>-15.60145686773437</v>
      </c>
      <c r="Z17" s="62">
        <f>('Valori assoluti'!V17-'Valori assoluti'!L17)/'Valori assoluti'!L17*100</f>
        <v>-41.790151174973808</v>
      </c>
    </row>
    <row r="18" spans="1:26" s="56" customFormat="1" ht="16.5" thickBot="1">
      <c r="A18" s="270"/>
      <c r="B18" s="58" t="s">
        <v>3</v>
      </c>
      <c r="C18" s="67"/>
      <c r="D18" s="59">
        <v>-5.74</v>
      </c>
      <c r="E18" s="64">
        <v>13.98</v>
      </c>
      <c r="F18" s="60">
        <v>-16.98</v>
      </c>
      <c r="G18" s="59">
        <v>-2.08</v>
      </c>
      <c r="H18" s="59">
        <v>-2.13</v>
      </c>
      <c r="I18" s="62">
        <v>-8.1</v>
      </c>
      <c r="J18" s="59">
        <v>-8.82</v>
      </c>
      <c r="K18" s="64">
        <v>-16.98</v>
      </c>
      <c r="L18" s="59">
        <v>9.94</v>
      </c>
      <c r="M18" s="59">
        <v>-13.44</v>
      </c>
      <c r="N18" s="59">
        <v>3.28</v>
      </c>
      <c r="O18" s="59">
        <v>-10.119999999999999</v>
      </c>
      <c r="P18" s="59">
        <v>-0.32</v>
      </c>
      <c r="Q18" s="62">
        <f>('Valori assoluti'!Q18-'Valori assoluti'!P18)/'Valori assoluti'!P18*100</f>
        <v>-8.064516129032258</v>
      </c>
      <c r="R18" s="62">
        <f>('Valori assoluti'!R18-'Valori assoluti'!Q18)/'Valori assoluti'!Q18*100</f>
        <v>0</v>
      </c>
      <c r="S18" s="62">
        <f>('Valori assoluti'!S18-'Valori assoluti'!R18)/'Valori assoluti'!R18*100</f>
        <v>9.8245614035087723</v>
      </c>
      <c r="T18" s="62">
        <f>('Valori assoluti'!T18-'Valori assoluti'!S18)/'Valori assoluti'!S18*100</f>
        <v>-12.460063897763577</v>
      </c>
      <c r="U18" s="61">
        <f>('Valori assoluti'!U18-'Valori assoluti'!T18)/'Valori assoluti'!T18*100</f>
        <v>17.883211678832119</v>
      </c>
      <c r="V18" s="76">
        <f>('Valori assoluti'!V18-'Valori assoluti'!U18)/'Valori assoluti'!U18*100</f>
        <v>-34.365325077399383</v>
      </c>
      <c r="W18" s="62">
        <f>('Valori assoluti'!U18-'Valori assoluti'!C18)/'Valori assoluti'!C18*100</f>
        <v>-45.439189189189186</v>
      </c>
      <c r="X18" s="62">
        <f>('Valori assoluti'!V18-'Valori assoluti'!C18)/'Valori assoluti'!C18*100</f>
        <v>-64.189189189189193</v>
      </c>
      <c r="Y18" s="62">
        <f>('Valori assoluti'!U18-'Valori assoluti'!L18)/'Valori assoluti'!L18*100</f>
        <v>-16.5374677002584</v>
      </c>
      <c r="Z18" s="62">
        <f>('Valori assoluti'!V18-'Valori assoluti'!L18)/'Valori assoluti'!L18*100</f>
        <v>-45.219638242894057</v>
      </c>
    </row>
    <row r="19" spans="1:26" s="56" customFormat="1" ht="16.5" thickBot="1">
      <c r="A19" s="267" t="s">
        <v>38</v>
      </c>
      <c r="B19" s="68" t="s">
        <v>2</v>
      </c>
      <c r="C19" s="69"/>
      <c r="D19" s="69">
        <v>-1.39</v>
      </c>
      <c r="E19" s="70">
        <v>2.38</v>
      </c>
      <c r="F19" s="69">
        <v>-6.93</v>
      </c>
      <c r="G19" s="69">
        <v>0.33</v>
      </c>
      <c r="H19" s="69">
        <v>-3.06</v>
      </c>
      <c r="I19" s="69">
        <v>-2.4300000000000002</v>
      </c>
      <c r="J19" s="69">
        <v>-8.73</v>
      </c>
      <c r="K19" s="69">
        <v>1.44</v>
      </c>
      <c r="L19" s="69">
        <v>-0.17</v>
      </c>
      <c r="M19" s="69">
        <v>-1.23</v>
      </c>
      <c r="N19" s="73">
        <v>-12.21</v>
      </c>
      <c r="O19" s="69">
        <v>-4.74</v>
      </c>
      <c r="P19" s="69">
        <v>-1.27</v>
      </c>
      <c r="Q19" s="63">
        <f>('Valori assoluti'!Q19-'Valori assoluti'!P19)/'Valori assoluti'!P19*100</f>
        <v>-2.4488935721812433</v>
      </c>
      <c r="R19" s="63">
        <f>('Valori assoluti'!R19-'Valori assoluti'!Q19)/'Valori assoluti'!Q19*100</f>
        <v>0.80798479087452468</v>
      </c>
      <c r="S19" s="63">
        <f>('Valori assoluti'!S19-'Valori assoluti'!R19)/'Valori assoluti'!R19*100</f>
        <v>1.483005443401483</v>
      </c>
      <c r="T19" s="63">
        <f>('Valori assoluti'!T19-'Valori assoluti'!S19)/'Valori assoluti'!S19*100</f>
        <v>-2.0251721079528653</v>
      </c>
      <c r="U19" s="63">
        <f>('Valori assoluti'!U19-'Valori assoluti'!T19)/'Valori assoluti'!T19*100</f>
        <v>-3.4184718180838449</v>
      </c>
      <c r="V19" s="231">
        <f>('Valori assoluti'!V19-'Valori assoluti'!U19)/'Valori assoluti'!U19*100</f>
        <v>-50.962976187819407</v>
      </c>
      <c r="W19" s="63">
        <f>('Valori assoluti'!U19-'Valori assoluti'!C19)/'Valori assoluti'!C19*100</f>
        <v>-36.529363438057736</v>
      </c>
      <c r="X19" s="63">
        <f>('Valori assoluti'!V19-'Valori assoluti'!C19)/'Valori assoluti'!C19*100</f>
        <v>-68.875888835377779</v>
      </c>
      <c r="Y19" s="63">
        <f>('Valori assoluti'!U19-'Valori assoluti'!L19)/'Valori assoluti'!L19*100</f>
        <v>-22.986095594933229</v>
      </c>
      <c r="Z19" s="63">
        <f>('Valori assoluti'!V19-'Valori assoluti'!L19)/'Valori assoluti'!L19*100</f>
        <v>-62.234673358197412</v>
      </c>
    </row>
    <row r="20" spans="1:26" s="56" customFormat="1" ht="21.75" thickBot="1">
      <c r="A20" s="268"/>
      <c r="B20" s="68" t="s">
        <v>3</v>
      </c>
      <c r="C20" s="69"/>
      <c r="D20" s="69">
        <v>-3.89</v>
      </c>
      <c r="E20" s="73">
        <v>9.66</v>
      </c>
      <c r="F20" s="73">
        <v>-12.56</v>
      </c>
      <c r="G20" s="69">
        <v>-4.63</v>
      </c>
      <c r="H20" s="69">
        <v>0.36</v>
      </c>
      <c r="I20" s="69">
        <v>-7.82</v>
      </c>
      <c r="J20" s="69">
        <v>-10.11</v>
      </c>
      <c r="K20" s="69">
        <v>-12.1</v>
      </c>
      <c r="L20" s="69">
        <v>-0.39</v>
      </c>
      <c r="M20" s="69">
        <v>-2.84</v>
      </c>
      <c r="N20" s="69">
        <v>-7.47</v>
      </c>
      <c r="O20" s="69">
        <v>-11.23</v>
      </c>
      <c r="P20" s="69">
        <v>-0.37</v>
      </c>
      <c r="Q20" s="63">
        <f>('Valori assoluti'!Q20-'Valori assoluti'!P20)/'Valori assoluti'!P20*100</f>
        <v>-4.562268803945746</v>
      </c>
      <c r="R20" s="63">
        <f>('Valori assoluti'!R20-'Valori assoluti'!Q20)/'Valori assoluti'!Q20*100</f>
        <v>0.12919896640826875</v>
      </c>
      <c r="S20" s="72">
        <f>('Valori assoluti'!S20-'Valori assoluti'!R20)/'Valori assoluti'!R20*100</f>
        <v>11.096774193548386</v>
      </c>
      <c r="T20" s="72">
        <f>('Valori assoluti'!T20-'Valori assoluti'!S20)/'Valori assoluti'!S20*100</f>
        <v>-11.962833914053427</v>
      </c>
      <c r="U20" s="75">
        <f>('Valori assoluti'!U20-'Valori assoluti'!T20)/'Valori assoluti'!T20*100</f>
        <v>-2.5065963060686016</v>
      </c>
      <c r="V20" s="231">
        <f>('Valori assoluti'!V20-'Valori assoluti'!U20)/'Valori assoluti'!U20*100</f>
        <v>-40.189445196211096</v>
      </c>
      <c r="W20" s="63">
        <f>('Valori assoluti'!U20-'Valori assoluti'!C20)/'Valori assoluti'!C20*100</f>
        <v>-53.638644918444164</v>
      </c>
      <c r="X20" s="63">
        <f>('Valori assoluti'!V20-'Valori assoluti'!C20)/'Valori assoluti'!C20*100</f>
        <v>-72.271016311166875</v>
      </c>
      <c r="Y20" s="63">
        <f>('Valori assoluti'!U20-'Valori assoluti'!L20)/'Valori assoluti'!L20*100</f>
        <v>-27.549019607843139</v>
      </c>
      <c r="Z20" s="63">
        <f>('Valori assoluti'!V20-'Valori assoluti'!L20)/'Valori assoluti'!L20*100</f>
        <v>-56.666666666666664</v>
      </c>
    </row>
    <row r="21" spans="1:26" s="56" customFormat="1" ht="16.5" thickBot="1">
      <c r="A21" s="269" t="s">
        <v>11</v>
      </c>
      <c r="B21" s="58" t="s">
        <v>2</v>
      </c>
      <c r="C21" s="67"/>
      <c r="D21" s="59">
        <v>0.38</v>
      </c>
      <c r="E21" s="64">
        <v>-10.84</v>
      </c>
      <c r="F21" s="64">
        <v>3.56</v>
      </c>
      <c r="G21" s="59">
        <v>-0.55000000000000004</v>
      </c>
      <c r="H21" s="59">
        <v>-1.39</v>
      </c>
      <c r="I21" s="59">
        <v>-0.22</v>
      </c>
      <c r="J21" s="59">
        <v>-7.67</v>
      </c>
      <c r="K21" s="59">
        <v>2.29</v>
      </c>
      <c r="L21" s="59">
        <v>-1.84</v>
      </c>
      <c r="M21" s="59">
        <v>-9.0500000000000007</v>
      </c>
      <c r="N21" s="59">
        <v>-3.52</v>
      </c>
      <c r="O21" s="59">
        <v>-5.46</v>
      </c>
      <c r="P21" s="59">
        <v>-8.33</v>
      </c>
      <c r="Q21" s="61">
        <f>('Valori assoluti'!Q21-'Valori assoluti'!P21)/'Valori assoluti'!P21*100</f>
        <v>6.9248682436573104</v>
      </c>
      <c r="R21" s="62">
        <f>('Valori assoluti'!R21-'Valori assoluti'!Q21)/'Valori assoluti'!Q21*100</f>
        <v>-2.6765245300320952</v>
      </c>
      <c r="S21" s="62">
        <f>('Valori assoluti'!S21-'Valori assoluti'!R21)/'Valori assoluti'!R21*100</f>
        <v>-0.96578528944114006</v>
      </c>
      <c r="T21" s="62">
        <f>('Valori assoluti'!T21-'Valori assoluti'!S21)/'Valori assoluti'!S21*100</f>
        <v>0.31515728132247128</v>
      </c>
      <c r="U21" s="62">
        <f>('Valori assoluti'!U21-'Valori assoluti'!T21)/'Valori assoluti'!T21*100</f>
        <v>-2.3058684054534679</v>
      </c>
      <c r="V21" s="76">
        <f>('Valori assoluti'!V21-'Valori assoluti'!U21)/'Valori assoluti'!U21*100</f>
        <v>-12.256537831442268</v>
      </c>
      <c r="W21" s="62">
        <f>('Valori assoluti'!U21-'Valori assoluti'!C21)/'Valori assoluti'!C21*100</f>
        <v>-35.426869882067152</v>
      </c>
      <c r="X21" s="62">
        <f>('Valori assoluti'!V21-'Valori assoluti'!C21)/'Valori assoluti'!C21*100</f>
        <v>-43.341300003918036</v>
      </c>
      <c r="Y21" s="62">
        <f>('Valori assoluti'!U21-'Valori assoluti'!L21)/'Valori assoluti'!L21*100</f>
        <v>-23.186987322893362</v>
      </c>
      <c r="Z21" s="62">
        <f>('Valori assoluti'!V21-'Valori assoluti'!L21)/'Valori assoluti'!L21*100</f>
        <v>-32.601603281133485</v>
      </c>
    </row>
    <row r="22" spans="1:26" s="56" customFormat="1" ht="16.5" thickBot="1">
      <c r="A22" s="270"/>
      <c r="B22" s="58" t="s">
        <v>3</v>
      </c>
      <c r="C22" s="67"/>
      <c r="D22" s="59">
        <v>4.8499999999999996</v>
      </c>
      <c r="E22" s="59">
        <v>-22.83</v>
      </c>
      <c r="F22" s="59">
        <v>6.37</v>
      </c>
      <c r="G22" s="59">
        <v>2.29</v>
      </c>
      <c r="H22" s="62">
        <v>-7.4</v>
      </c>
      <c r="I22" s="59">
        <v>-0.56000000000000005</v>
      </c>
      <c r="J22" s="62">
        <v>-15.7</v>
      </c>
      <c r="K22" s="59">
        <v>1.1100000000000001</v>
      </c>
      <c r="L22" s="59">
        <v>-6.58</v>
      </c>
      <c r="M22" s="59">
        <v>-21.36</v>
      </c>
      <c r="N22" s="64">
        <v>18.510000000000002</v>
      </c>
      <c r="O22" s="60">
        <v>-29.72</v>
      </c>
      <c r="P22" s="59">
        <v>-0.36</v>
      </c>
      <c r="Q22" s="61">
        <f>('Valori assoluti'!Q22-'Valori assoluti'!P22)/'Valori assoluti'!P22*100</f>
        <v>31.294964028776977</v>
      </c>
      <c r="R22" s="62">
        <f>('Valori assoluti'!R22-'Valori assoluti'!Q22)/'Valori assoluti'!Q22*100</f>
        <v>-7.6712328767123292</v>
      </c>
      <c r="S22" s="62">
        <f>('Valori assoluti'!S22-'Valori assoluti'!R22)/'Valori assoluti'!R22*100</f>
        <v>-5.0445103857566762</v>
      </c>
      <c r="T22" s="62">
        <f>('Valori assoluti'!T22-'Valori assoluti'!S22)/'Valori assoluti'!S22*100</f>
        <v>5.3125</v>
      </c>
      <c r="U22" s="62">
        <f>('Valori assoluti'!U22-'Valori assoluti'!T22)/'Valori assoluti'!T22*100</f>
        <v>-5.0445103857566762</v>
      </c>
      <c r="V22" s="62">
        <f>('Valori assoluti'!V22-'Valori assoluti'!U22)/'Valori assoluti'!U22*100</f>
        <v>-13.4375</v>
      </c>
      <c r="W22" s="62">
        <f>('Valori assoluti'!U22-'Valori assoluti'!C22)/'Valori assoluti'!C22*100</f>
        <v>-51.515151515151516</v>
      </c>
      <c r="X22" s="62">
        <f>('Valori assoluti'!V22-'Valori assoluti'!C22)/'Valori assoluti'!C22*100</f>
        <v>-58.030303030303031</v>
      </c>
      <c r="Y22" s="62">
        <f>('Valori assoluti'!U22-'Valori assoluti'!L22)/'Valori assoluti'!L22*100</f>
        <v>-24.88262910798122</v>
      </c>
      <c r="Z22" s="62">
        <f>('Valori assoluti'!V22-'Valori assoluti'!L22)/'Valori assoluti'!L22*100</f>
        <v>-34.97652582159624</v>
      </c>
    </row>
    <row r="23" spans="1:26" s="56" customFormat="1" ht="16.5" thickBot="1">
      <c r="A23" s="269" t="s">
        <v>12</v>
      </c>
      <c r="B23" s="58" t="s">
        <v>2</v>
      </c>
      <c r="C23" s="59"/>
      <c r="D23" s="65">
        <v>-0.4</v>
      </c>
      <c r="E23" s="60">
        <v>-12.75</v>
      </c>
      <c r="F23" s="66">
        <v>2.95</v>
      </c>
      <c r="G23" s="62">
        <v>1.8</v>
      </c>
      <c r="H23" s="59">
        <v>-2.59</v>
      </c>
      <c r="I23" s="59">
        <v>-6.83</v>
      </c>
      <c r="J23" s="59">
        <v>1.1100000000000001</v>
      </c>
      <c r="K23" s="59">
        <v>-0.17</v>
      </c>
      <c r="L23" s="59">
        <v>-3.75</v>
      </c>
      <c r="M23" s="59">
        <v>2.42</v>
      </c>
      <c r="N23" s="59">
        <v>-4.79</v>
      </c>
      <c r="O23" s="59">
        <v>-8.5399999999999991</v>
      </c>
      <c r="P23" s="59">
        <v>-6.11</v>
      </c>
      <c r="Q23" s="62">
        <f>('Valori assoluti'!Q23-'Valori assoluti'!P23)/'Valori assoluti'!P23*100</f>
        <v>-0.48876568427195799</v>
      </c>
      <c r="R23" s="62">
        <f>('Valori assoluti'!R23-'Valori assoluti'!Q23)/'Valori assoluti'!Q23*100</f>
        <v>2.3971849571145811</v>
      </c>
      <c r="S23" s="62">
        <f>('Valori assoluti'!S23-'Valori assoluti'!R23)/'Valori assoluti'!R23*100</f>
        <v>1.6251431844215352</v>
      </c>
      <c r="T23" s="62">
        <f>('Valori assoluti'!T23-'Valori assoluti'!S23)/'Valori assoluti'!S23*100</f>
        <v>-5.4103557590700948</v>
      </c>
      <c r="U23" s="62">
        <f>('Valori assoluti'!U23-'Valori assoluti'!T23)/'Valori assoluti'!T23*100</f>
        <v>1.8023385715349667</v>
      </c>
      <c r="V23" s="62">
        <f>('Valori assoluti'!V23-'Valori assoluti'!U23)/'Valori assoluti'!U23*100</f>
        <v>-7.3743507206086774</v>
      </c>
      <c r="W23" s="62">
        <f>('Valori assoluti'!U23-'Valori assoluti'!C23)/'Valori assoluti'!C23*100</f>
        <v>-32.955660192269967</v>
      </c>
      <c r="X23" s="62">
        <f>('Valori assoluti'!V23-'Valori assoluti'!C23)/'Valori assoluti'!C23*100</f>
        <v>-37.899744948008632</v>
      </c>
      <c r="Y23" s="62">
        <f>('Valori assoluti'!U23-'Valori assoluti'!L23)/'Valori assoluti'!L23*100</f>
        <v>-16.5098949425849</v>
      </c>
      <c r="Z23" s="62">
        <f>('Valori assoluti'!V23-'Valori assoluti'!L23)/'Valori assoluti'!L23*100</f>
        <v>-22.666748106523332</v>
      </c>
    </row>
    <row r="24" spans="1:26" s="56" customFormat="1" ht="16.5" thickBot="1">
      <c r="A24" s="270"/>
      <c r="B24" s="58" t="s">
        <v>3</v>
      </c>
      <c r="C24" s="59"/>
      <c r="D24" s="59">
        <v>-6.09</v>
      </c>
      <c r="E24" s="60">
        <v>-14.36</v>
      </c>
      <c r="F24" s="66">
        <v>6.34</v>
      </c>
      <c r="G24" s="62">
        <v>-2.5</v>
      </c>
      <c r="H24" s="59">
        <v>-12.03</v>
      </c>
      <c r="I24" s="59">
        <v>-1.1200000000000001</v>
      </c>
      <c r="J24" s="59">
        <v>-8.39</v>
      </c>
      <c r="K24" s="59">
        <v>-3.47</v>
      </c>
      <c r="L24" s="59">
        <v>-9.23</v>
      </c>
      <c r="M24" s="62">
        <v>0</v>
      </c>
      <c r="N24" s="59">
        <v>0.85</v>
      </c>
      <c r="O24" s="59">
        <v>-10.08</v>
      </c>
      <c r="P24" s="62">
        <v>-5.3</v>
      </c>
      <c r="Q24" s="62">
        <f>('Valori assoluti'!Q24-'Valori assoluti'!P24)/'Valori assoluti'!P24*100</f>
        <v>5.2631578947368416</v>
      </c>
      <c r="R24" s="62">
        <f>('Valori assoluti'!R24-'Valori assoluti'!Q24)/'Valori assoluti'!Q24*100</f>
        <v>-0.3125</v>
      </c>
      <c r="S24" s="62">
        <f>('Valori assoluti'!S24-'Valori assoluti'!R24)/'Valori assoluti'!R24*100</f>
        <v>-3.761755485893417</v>
      </c>
      <c r="T24" s="62">
        <f>('Valori assoluti'!T24-'Valori assoluti'!S24)/'Valori assoluti'!S24*100</f>
        <v>-7.4918566775244306</v>
      </c>
      <c r="U24" s="62">
        <f>('Valori assoluti'!U24-'Valori assoluti'!T24)/'Valori assoluti'!T24*100</f>
        <v>-2.464788732394366</v>
      </c>
      <c r="V24" s="62">
        <f>('Valori assoluti'!V24-'Valori assoluti'!U24)/'Valori assoluti'!U24*100</f>
        <v>-11.191335740072201</v>
      </c>
      <c r="W24" s="62">
        <f>('Valori assoluti'!U24-'Valori assoluti'!C24)/'Valori assoluti'!C24*100</f>
        <v>-54.440789473684212</v>
      </c>
      <c r="X24" s="62">
        <f>('Valori assoluti'!V24-'Valori assoluti'!C24)/'Valori assoluti'!C24*100</f>
        <v>-59.539473684210535</v>
      </c>
      <c r="Y24" s="62">
        <f>('Valori assoluti'!U24-'Valori assoluti'!L24)/'Valori assoluti'!L24*100</f>
        <v>-21.751412429378529</v>
      </c>
      <c r="Z24" s="62">
        <f>('Valori assoluti'!V24-'Valori assoluti'!L24)/'Valori assoluti'!L24*100</f>
        <v>-30.508474576271187</v>
      </c>
    </row>
    <row r="25" spans="1:26" s="56" customFormat="1" ht="16.5" thickBot="1">
      <c r="A25" s="269" t="s">
        <v>13</v>
      </c>
      <c r="B25" s="58" t="s">
        <v>2</v>
      </c>
      <c r="C25" s="59"/>
      <c r="D25" s="59">
        <v>1.33</v>
      </c>
      <c r="E25" s="59">
        <v>-8.18</v>
      </c>
      <c r="F25" s="59">
        <v>0.32</v>
      </c>
      <c r="G25" s="59">
        <v>-2.98</v>
      </c>
      <c r="H25" s="59">
        <v>1.74</v>
      </c>
      <c r="I25" s="59">
        <v>-4.1900000000000004</v>
      </c>
      <c r="J25" s="59">
        <v>-6.62</v>
      </c>
      <c r="K25" s="59">
        <v>1.27</v>
      </c>
      <c r="L25" s="59">
        <v>-1.82</v>
      </c>
      <c r="M25" s="59">
        <v>2.4500000000000002</v>
      </c>
      <c r="N25" s="60">
        <v>-16.98</v>
      </c>
      <c r="O25" s="64">
        <v>5.52</v>
      </c>
      <c r="P25" s="59">
        <v>-6.11</v>
      </c>
      <c r="Q25" s="62">
        <f>('Valori assoluti'!Q25-'Valori assoluti'!P25)/'Valori assoluti'!P25*100</f>
        <v>-0.50834202294056308</v>
      </c>
      <c r="R25" s="62">
        <f>('Valori assoluti'!R25-'Valori assoluti'!Q25)/'Valori assoluti'!Q25*100</f>
        <v>-0.26202017555351759</v>
      </c>
      <c r="S25" s="62">
        <f>('Valori assoluti'!S25-'Valori assoluti'!R25)/'Valori assoluti'!R25*100</f>
        <v>-4.6827794561933533</v>
      </c>
      <c r="T25" s="61">
        <f>('Valori assoluti'!T25-'Valori assoluti'!S25)/'Valori assoluti'!S25*100</f>
        <v>6.9110452697581479</v>
      </c>
      <c r="U25" s="135">
        <f>('Valori assoluti'!U25-'Valori assoluti'!T25)/'Valori assoluti'!T25*100</f>
        <v>-3.0935808197989174</v>
      </c>
      <c r="V25" s="135">
        <f>('Valori assoluti'!V25-'Valori assoluti'!U25)/'Valori assoluti'!U25*100</f>
        <v>-10.361798350625167</v>
      </c>
      <c r="W25" s="62">
        <f>('Valori assoluti'!U25-'Valori assoluti'!C25)/'Valori assoluti'!C25*100</f>
        <v>-32.319049333813467</v>
      </c>
      <c r="X25" s="62">
        <f>('Valori assoluti'!V25-'Valori assoluti'!C25)/'Valori assoluti'!C25*100</f>
        <v>-39.332012963629815</v>
      </c>
      <c r="Y25" s="62">
        <f>('Valori assoluti'!U25-'Valori assoluti'!L25)/'Valori assoluti'!L25*100</f>
        <v>-17.420913884007032</v>
      </c>
      <c r="Z25" s="62">
        <f>('Valori assoluti'!V25-'Valori assoluti'!L25)/'Valori assoluti'!L25*100</f>
        <v>-25.977592267135325</v>
      </c>
    </row>
    <row r="26" spans="1:26" s="56" customFormat="1" ht="16.5" thickBot="1">
      <c r="A26" s="270"/>
      <c r="B26" s="58" t="s">
        <v>3</v>
      </c>
      <c r="C26" s="67"/>
      <c r="D26" s="59">
        <v>-10.56</v>
      </c>
      <c r="E26" s="62">
        <v>-10.1</v>
      </c>
      <c r="F26" s="59">
        <v>-2.54</v>
      </c>
      <c r="G26" s="59">
        <v>-11.74</v>
      </c>
      <c r="H26" s="64">
        <v>8.6199999999999992</v>
      </c>
      <c r="I26" s="59">
        <v>-8.16</v>
      </c>
      <c r="J26" s="64">
        <v>-18.77</v>
      </c>
      <c r="K26" s="59">
        <v>1.82</v>
      </c>
      <c r="L26" s="62">
        <v>-0.9</v>
      </c>
      <c r="M26" s="62">
        <v>0.6</v>
      </c>
      <c r="N26" s="59">
        <v>-5.69</v>
      </c>
      <c r="O26" s="59">
        <v>-3.17</v>
      </c>
      <c r="P26" s="59">
        <v>-12.46</v>
      </c>
      <c r="Q26" s="61">
        <f>('Valori assoluti'!Q26-'Valori assoluti'!P26)/'Valori assoluti'!P26*100</f>
        <v>11.610486891385769</v>
      </c>
      <c r="R26" s="62">
        <f>('Valori assoluti'!R26-'Valori assoluti'!Q26)/'Valori assoluti'!Q26*100</f>
        <v>-4.3624161073825505</v>
      </c>
      <c r="S26" s="62">
        <f>('Valori assoluti'!S26-'Valori assoluti'!R26)/'Valori assoluti'!R26*100</f>
        <v>-3.5087719298245612</v>
      </c>
      <c r="T26" s="62">
        <f>('Valori assoluti'!T26-'Valori assoluti'!S26)/'Valori assoluti'!S26*100</f>
        <v>10.181818181818182</v>
      </c>
      <c r="U26" s="76">
        <f>('Valori assoluti'!U26-'Valori assoluti'!T26)/'Valori assoluti'!T26*100</f>
        <v>-20.132013201320131</v>
      </c>
      <c r="V26" s="76">
        <f>('Valori assoluti'!V26-'Valori assoluti'!U26)/'Valori assoluti'!U26*100</f>
        <v>-5.785123966942149</v>
      </c>
      <c r="W26" s="62">
        <f>('Valori assoluti'!U26-'Valori assoluti'!C26)/'Valori assoluti'!C26*100</f>
        <v>-58.773424190800682</v>
      </c>
      <c r="X26" s="62">
        <f>('Valori assoluti'!V26-'Valori assoluti'!C26)/'Valori assoluti'!C26*100</f>
        <v>-61.158432708688245</v>
      </c>
      <c r="Y26" s="62">
        <f>('Valori assoluti'!U26-'Valori assoluti'!L26)/'Valori assoluti'!L26*100</f>
        <v>-27.108433734939759</v>
      </c>
      <c r="Z26" s="62">
        <f>('Valori assoluti'!V26-'Valori assoluti'!L26)/'Valori assoluti'!L26*100</f>
        <v>-31.325301204819279</v>
      </c>
    </row>
    <row r="27" spans="1:26" s="56" customFormat="1" ht="16.5" thickBot="1">
      <c r="A27" s="267" t="s">
        <v>39</v>
      </c>
      <c r="B27" s="68" t="s">
        <v>2</v>
      </c>
      <c r="C27" s="69"/>
      <c r="D27" s="69">
        <v>0.45</v>
      </c>
      <c r="E27" s="71">
        <v>-10.53</v>
      </c>
      <c r="F27" s="70">
        <v>2.29</v>
      </c>
      <c r="G27" s="69">
        <v>-0.67</v>
      </c>
      <c r="H27" s="69">
        <v>-0.74</v>
      </c>
      <c r="I27" s="69">
        <v>-3.47</v>
      </c>
      <c r="J27" s="69">
        <v>-4.84</v>
      </c>
      <c r="K27" s="69">
        <v>1.22</v>
      </c>
      <c r="L27" s="63">
        <v>-2.4</v>
      </c>
      <c r="M27" s="69">
        <v>-1.96</v>
      </c>
      <c r="N27" s="69">
        <v>-8.48</v>
      </c>
      <c r="O27" s="69">
        <v>-3.06</v>
      </c>
      <c r="P27" s="69">
        <v>-6.92</v>
      </c>
      <c r="Q27" s="63">
        <f>('Valori assoluti'!Q27-'Valori assoluti'!P27)/'Valori assoluti'!P27*100</f>
        <v>2.1710381309235176</v>
      </c>
      <c r="R27" s="63">
        <f>('Valori assoluti'!R27-'Valori assoluti'!Q27)/'Valori assoluti'!Q27*100</f>
        <v>-0.38830762593032037</v>
      </c>
      <c r="S27" s="63">
        <f>('Valori assoluti'!S27-'Valori assoluti'!R27)/'Valori assoluti'!R27*100</f>
        <v>-1.4076881429344883</v>
      </c>
      <c r="T27" s="63">
        <f>('Valori assoluti'!T27-'Valori assoluti'!S27)/'Valori assoluti'!S27*100</f>
        <v>0.63261943986820424</v>
      </c>
      <c r="U27" s="63">
        <f>('Valori assoluti'!U27-'Valori assoluti'!T27)/'Valori assoluti'!T27*100</f>
        <v>-1.3686071639054416</v>
      </c>
      <c r="V27" s="63">
        <f>('Valori assoluti'!V27-'Valori assoluti'!U27)/'Valori assoluti'!U27*100</f>
        <v>-10.149161244633294</v>
      </c>
      <c r="W27" s="63">
        <f>('Valori assoluti'!U27-'Valori assoluti'!C27)/'Valori assoluti'!C27*100</f>
        <v>-33.673873794530799</v>
      </c>
      <c r="X27" s="63">
        <f>('Valori assoluti'!V27-'Valori assoluti'!C27)/'Valori assoluti'!C27*100</f>
        <v>-40.40541929044285</v>
      </c>
      <c r="Y27" s="63">
        <f>('Valori assoluti'!U27-'Valori assoluti'!L27)/'Valori assoluti'!L27*100</f>
        <v>-19.362552644728389</v>
      </c>
      <c r="Z27" s="63">
        <f>('Valori assoluti'!V27-'Valori assoluti'!L27)/'Valori assoluti'!L27*100</f>
        <v>-27.546577200371193</v>
      </c>
    </row>
    <row r="28" spans="1:26" s="56" customFormat="1" ht="21.75" thickBot="1">
      <c r="A28" s="268"/>
      <c r="B28" s="68" t="s">
        <v>3</v>
      </c>
      <c r="C28" s="69"/>
      <c r="D28" s="69">
        <v>-3.61</v>
      </c>
      <c r="E28" s="71">
        <v>-16.39</v>
      </c>
      <c r="F28" s="69">
        <v>3.55</v>
      </c>
      <c r="G28" s="69">
        <v>-3.49</v>
      </c>
      <c r="H28" s="69">
        <v>-4.62</v>
      </c>
      <c r="I28" s="69">
        <v>-3.09</v>
      </c>
      <c r="J28" s="69">
        <v>-14.27</v>
      </c>
      <c r="K28" s="69">
        <v>-0.25</v>
      </c>
      <c r="L28" s="69">
        <v>-5.84</v>
      </c>
      <c r="M28" s="74">
        <v>-8</v>
      </c>
      <c r="N28" s="75">
        <v>4.5</v>
      </c>
      <c r="O28" s="69">
        <v>-15.34</v>
      </c>
      <c r="P28" s="69">
        <v>-6.19</v>
      </c>
      <c r="Q28" s="72">
        <f>('Valori assoluti'!Q28-'Valori assoluti'!P28)/'Valori assoluti'!P28*100</f>
        <v>15.783274440518259</v>
      </c>
      <c r="R28" s="63">
        <f>('Valori assoluti'!R28-'Valori assoluti'!Q28)/'Valori assoluti'!Q28*100</f>
        <v>-4.2726347914547302</v>
      </c>
      <c r="S28" s="63">
        <f>('Valori assoluti'!S28-'Valori assoluti'!R28)/'Valori assoluti'!R28*100</f>
        <v>-4.1445270988310305</v>
      </c>
      <c r="T28" s="63">
        <f>('Valori assoluti'!T28-'Valori assoluti'!S28)/'Valori assoluti'!S28*100</f>
        <v>2.4390243902439024</v>
      </c>
      <c r="U28" s="63">
        <f>('Valori assoluti'!U28-'Valori assoluti'!T28)/'Valori assoluti'!T28*100</f>
        <v>-9.1991341991341979</v>
      </c>
      <c r="V28" s="63">
        <f>('Valori assoluti'!V28-'Valori assoluti'!U28)/'Valori assoluti'!U28*100</f>
        <v>-10.488676996424315</v>
      </c>
      <c r="W28" s="63">
        <f>('Valori assoluti'!U28-'Valori assoluti'!C28)/'Valori assoluti'!C28*100</f>
        <v>-54.770889487870619</v>
      </c>
      <c r="X28" s="63">
        <f>('Valori assoluti'!V28-'Valori assoluti'!C28)/'Valori assoluti'!C28*100</f>
        <v>-59.514824797843666</v>
      </c>
      <c r="Y28" s="63">
        <f>('Valori assoluti'!U28-'Valori assoluti'!L28)/'Valori assoluti'!L28*100</f>
        <v>-24.550359712230215</v>
      </c>
      <c r="Z28" s="63">
        <f>('Valori assoluti'!V28-'Valori assoluti'!L28)/'Valori assoluti'!L28*100</f>
        <v>-32.464028776978417</v>
      </c>
    </row>
    <row r="29" spans="1:26" s="56" customFormat="1" ht="16.5" thickBot="1">
      <c r="A29" s="269" t="s">
        <v>15</v>
      </c>
      <c r="B29" s="58" t="s">
        <v>2</v>
      </c>
      <c r="C29" s="67"/>
      <c r="D29" s="64">
        <v>1.48</v>
      </c>
      <c r="E29" s="59">
        <v>-7.49</v>
      </c>
      <c r="F29" s="59">
        <v>-4.51</v>
      </c>
      <c r="G29" s="59">
        <v>-0.85</v>
      </c>
      <c r="H29" s="66">
        <v>3.72</v>
      </c>
      <c r="I29" s="59">
        <v>-5.62</v>
      </c>
      <c r="J29" s="59">
        <v>-2.2400000000000002</v>
      </c>
      <c r="K29" s="59">
        <v>-2.13</v>
      </c>
      <c r="L29" s="59">
        <v>-2.0699999999999998</v>
      </c>
      <c r="M29" s="62">
        <v>-3.1</v>
      </c>
      <c r="N29" s="64">
        <v>-7.78</v>
      </c>
      <c r="O29" s="59">
        <v>-6.58</v>
      </c>
      <c r="P29" s="59">
        <v>-0.48</v>
      </c>
      <c r="Q29" s="62">
        <f>('Valori assoluti'!Q29-'Valori assoluti'!P29)/'Valori assoluti'!P29*100</f>
        <v>-0.78358922087022986</v>
      </c>
      <c r="R29" s="62">
        <f>('Valori assoluti'!R29-'Valori assoluti'!Q29)/'Valori assoluti'!Q29*100</f>
        <v>-7.0630538076280974E-2</v>
      </c>
      <c r="S29" s="62">
        <f>('Valori assoluti'!S29-'Valori assoluti'!R29)/'Valori assoluti'!R29*100</f>
        <v>1.6899055452033671</v>
      </c>
      <c r="T29" s="62">
        <f>('Valori assoluti'!T29-'Valori assoluti'!S29)/'Valori assoluti'!S29*100</f>
        <v>-0.4802224188044989</v>
      </c>
      <c r="U29" s="62">
        <f>('Valori assoluti'!U29-'Valori assoluti'!T29)/'Valori assoluti'!T29*100</f>
        <v>-0.93968253968253967</v>
      </c>
      <c r="V29" s="76">
        <f>('Valori assoluti'!V29-'Valori assoluti'!U29)/'Valori assoluti'!U29*100</f>
        <v>-23.54826304319959</v>
      </c>
      <c r="W29" s="62">
        <f>('Valori assoluti'!U29-'Valori assoluti'!C29)/'Valori assoluti'!C29*100</f>
        <v>-32.665832290362957</v>
      </c>
      <c r="X29" s="62">
        <f>('Valori assoluti'!V29-'Valori assoluti'!C29)/'Valori assoluti'!C29*100</f>
        <v>-48.521859220577447</v>
      </c>
      <c r="Y29" s="62">
        <f>('Valori assoluti'!U29-'Valori assoluti'!L29)/'Valori assoluti'!L29*100</f>
        <v>-17.414778742324792</v>
      </c>
      <c r="Z29" s="62">
        <f>('Valori assoluti'!V29-'Valori assoluti'!L29)/'Valori assoluti'!L29*100</f>
        <v>-36.862163878890534</v>
      </c>
    </row>
    <row r="30" spans="1:26" s="56" customFormat="1" ht="16.5" thickBot="1">
      <c r="A30" s="270"/>
      <c r="B30" s="58" t="s">
        <v>3</v>
      </c>
      <c r="C30" s="59"/>
      <c r="D30" s="59">
        <v>0.18</v>
      </c>
      <c r="E30" s="59">
        <v>-5.34</v>
      </c>
      <c r="F30" s="59">
        <v>-14.59</v>
      </c>
      <c r="G30" s="59">
        <v>-2.5099999999999998</v>
      </c>
      <c r="H30" s="59">
        <v>8.18</v>
      </c>
      <c r="I30" s="60">
        <v>-24.41</v>
      </c>
      <c r="J30" s="59">
        <v>-1.43</v>
      </c>
      <c r="K30" s="59">
        <v>5.51</v>
      </c>
      <c r="L30" s="59">
        <v>-14.56</v>
      </c>
      <c r="M30" s="59">
        <v>-4.82</v>
      </c>
      <c r="N30" s="66">
        <v>11.15</v>
      </c>
      <c r="O30" s="64">
        <v>-17.329999999999998</v>
      </c>
      <c r="P30" s="59">
        <v>10.66</v>
      </c>
      <c r="Q30" s="62">
        <f>('Valori assoluti'!Q30-'Valori assoluti'!P30)/'Valori assoluti'!P30*100</f>
        <v>-9.9667774086378742</v>
      </c>
      <c r="R30" s="62">
        <f>('Valori assoluti'!R30-'Valori assoluti'!Q30)/'Valori assoluti'!Q30*100</f>
        <v>-2.5830258302583027</v>
      </c>
      <c r="S30" s="62">
        <f>('Valori assoluti'!S30-'Valori assoluti'!R30)/'Valori assoluti'!R30*100</f>
        <v>3.0303030303030303</v>
      </c>
      <c r="T30" s="62">
        <f>('Valori assoluti'!T30-'Valori assoluti'!S30)/'Valori assoluti'!S30*100</f>
        <v>-0.73529411764705876</v>
      </c>
      <c r="U30" s="62">
        <f>('Valori assoluti'!U30-'Valori assoluti'!T30)/'Valori assoluti'!T30*100</f>
        <v>-7.0370370370370372</v>
      </c>
      <c r="V30" s="62">
        <f>('Valori assoluti'!V30-'Valori assoluti'!U30)/'Valori assoluti'!U30*100</f>
        <v>-2.788844621513944</v>
      </c>
      <c r="W30" s="62">
        <f>('Valori assoluti'!U30-'Valori assoluti'!C30)/'Valori assoluti'!C30*100</f>
        <v>-53.690036900369009</v>
      </c>
      <c r="X30" s="62">
        <f>('Valori assoluti'!V30-'Valori assoluti'!C30)/'Valori assoluti'!C30*100</f>
        <v>-54.981549815498155</v>
      </c>
      <c r="Y30" s="62">
        <f>('Valori assoluti'!U30-'Valori assoluti'!L30)/'Valori assoluti'!L30*100</f>
        <v>-19.292604501607716</v>
      </c>
      <c r="Z30" s="62">
        <f>('Valori assoluti'!V30-'Valori assoluti'!L30)/'Valori assoluti'!L30*100</f>
        <v>-21.54340836012862</v>
      </c>
    </row>
    <row r="31" spans="1:26" s="56" customFormat="1" ht="16.5" thickBot="1">
      <c r="A31" s="269" t="s">
        <v>16</v>
      </c>
      <c r="B31" s="58" t="s">
        <v>2</v>
      </c>
      <c r="C31" s="59"/>
      <c r="D31" s="59">
        <v>0.56999999999999995</v>
      </c>
      <c r="E31" s="64">
        <v>-13.18</v>
      </c>
      <c r="F31" s="59">
        <v>1.07</v>
      </c>
      <c r="G31" s="66">
        <v>2.2400000000000002</v>
      </c>
      <c r="H31" s="59">
        <v>-1.19</v>
      </c>
      <c r="I31" s="59">
        <v>-10.52</v>
      </c>
      <c r="J31" s="59">
        <v>-2.0699999999999998</v>
      </c>
      <c r="K31" s="62">
        <v>-0.9</v>
      </c>
      <c r="L31" s="59">
        <v>-0.38</v>
      </c>
      <c r="M31" s="59">
        <v>-9.25</v>
      </c>
      <c r="N31" s="59">
        <v>-3.12</v>
      </c>
      <c r="O31" s="59">
        <v>-1.1399999999999999</v>
      </c>
      <c r="P31" s="59">
        <v>-3.39</v>
      </c>
      <c r="Q31" s="62">
        <f>('Valori assoluti'!Q31-'Valori assoluti'!P31)/'Valori assoluti'!P31*100</f>
        <v>-2.6718600519338525</v>
      </c>
      <c r="R31" s="62">
        <f>('Valori assoluti'!R31-'Valori assoluti'!Q31)/'Valori assoluti'!Q31*100</f>
        <v>2.1062978305132347</v>
      </c>
      <c r="S31" s="62">
        <f>('Valori assoluti'!S31-'Valori assoluti'!R31)/'Valori assoluti'!R31*100</f>
        <v>0.23378945197001996</v>
      </c>
      <c r="T31" s="62">
        <f>('Valori assoluti'!T31-'Valori assoluti'!S31)/'Valori assoluti'!S31*100</f>
        <v>-4.1778143650956983</v>
      </c>
      <c r="U31" s="62">
        <f>('Valori assoluti'!U31-'Valori assoluti'!T31)/'Valori assoluti'!T31*100</f>
        <v>1.5177548682703321</v>
      </c>
      <c r="V31" s="76">
        <f>('Valori assoluti'!V31-'Valori assoluti'!U31)/'Valori assoluti'!U31*100</f>
        <v>-46.354019746121303</v>
      </c>
      <c r="W31" s="62">
        <f>('Valori assoluti'!U31-'Valori assoluti'!C31)/'Valori assoluti'!C31*100</f>
        <v>-37.245530182333155</v>
      </c>
      <c r="X31" s="62">
        <f>('Valori assoluti'!V31-'Valori assoluti'!C31)/'Valori assoluti'!C31*100</f>
        <v>-66.334749513188171</v>
      </c>
      <c r="Y31" s="62">
        <f>('Valori assoluti'!U31-'Valori assoluti'!L31)/'Valori assoluti'!L31*100</f>
        <v>-18.632007803982326</v>
      </c>
      <c r="Z31" s="62">
        <f>('Valori assoluti'!V31-'Valori assoluti'!L31)/'Valori assoluti'!L31*100</f>
        <v>-56.34934297354679</v>
      </c>
    </row>
    <row r="32" spans="1:26" s="56" customFormat="1" ht="16.5" thickBot="1">
      <c r="A32" s="270"/>
      <c r="B32" s="58" t="s">
        <v>3</v>
      </c>
      <c r="C32" s="59"/>
      <c r="D32" s="59">
        <v>4.47</v>
      </c>
      <c r="E32" s="59">
        <v>-20.63</v>
      </c>
      <c r="F32" s="66">
        <v>18.739999999999998</v>
      </c>
      <c r="G32" s="64">
        <v>-23.08</v>
      </c>
      <c r="H32" s="59">
        <v>4.62</v>
      </c>
      <c r="I32" s="59">
        <v>-18.87</v>
      </c>
      <c r="J32" s="59">
        <v>-2.42</v>
      </c>
      <c r="K32" s="59">
        <v>-2.79</v>
      </c>
      <c r="L32" s="59">
        <v>-14.01</v>
      </c>
      <c r="M32" s="59">
        <v>-4.07</v>
      </c>
      <c r="N32" s="59">
        <v>-1.54</v>
      </c>
      <c r="O32" s="59">
        <v>3.53</v>
      </c>
      <c r="P32" s="59">
        <v>-3.41</v>
      </c>
      <c r="Q32" s="62">
        <f>('Valori assoluti'!Q32-'Valori assoluti'!P32)/'Valori assoluti'!P32*100</f>
        <v>0</v>
      </c>
      <c r="R32" s="62">
        <f>('Valori assoluti'!R32-'Valori assoluti'!Q32)/'Valori assoluti'!Q32*100</f>
        <v>-2.3529411764705883</v>
      </c>
      <c r="S32" s="62">
        <f>('Valori assoluti'!S32-'Valori assoluti'!R32)/'Valori assoluti'!R32*100</f>
        <v>-0.40160642570281119</v>
      </c>
      <c r="T32" s="62">
        <f>('Valori assoluti'!T32-'Valori assoluti'!S32)/'Valori assoluti'!S32*100</f>
        <v>-0.80645161290322576</v>
      </c>
      <c r="U32" s="62">
        <f>('Valori assoluti'!U32-'Valori assoluti'!T32)/'Valori assoluti'!T32*100</f>
        <v>-14.634146341463413</v>
      </c>
      <c r="V32" s="76">
        <f>('Valori assoluti'!V32-'Valori assoluti'!U32)/'Valori assoluti'!U32*100</f>
        <v>-28.571428571428569</v>
      </c>
      <c r="W32" s="62">
        <f>('Valori assoluti'!U32-'Valori assoluti'!C32)/'Valori assoluti'!C32*100</f>
        <v>-59.22330097087378</v>
      </c>
      <c r="X32" s="62">
        <f>('Valori assoluti'!V32-'Valori assoluti'!C32)/'Valori assoluti'!C32*100</f>
        <v>-70.873786407766985</v>
      </c>
      <c r="Y32" s="62">
        <f>('Valori assoluti'!U32-'Valori assoluti'!L32)/'Valori assoluti'!L32*100</f>
        <v>-22.222222222222221</v>
      </c>
      <c r="Z32" s="62">
        <f>('Valori assoluti'!V32-'Valori assoluti'!L32)/'Valori assoluti'!L32*100</f>
        <v>-44.444444444444443</v>
      </c>
    </row>
    <row r="33" spans="1:26" s="56" customFormat="1" ht="16.5" thickBot="1">
      <c r="A33" s="269" t="s">
        <v>17</v>
      </c>
      <c r="B33" s="58" t="s">
        <v>2</v>
      </c>
      <c r="C33" s="59"/>
      <c r="D33" s="66">
        <v>7.74</v>
      </c>
      <c r="E33" s="59">
        <v>-9.7799999999999994</v>
      </c>
      <c r="F33" s="59">
        <v>-1.57</v>
      </c>
      <c r="G33" s="59">
        <v>-0.83</v>
      </c>
      <c r="H33" s="59">
        <v>-0.87</v>
      </c>
      <c r="I33" s="64">
        <v>-10.48</v>
      </c>
      <c r="J33" s="59">
        <v>-6.46</v>
      </c>
      <c r="K33" s="62">
        <v>2.1</v>
      </c>
      <c r="L33" s="59">
        <v>-4.83</v>
      </c>
      <c r="M33" s="59">
        <v>-1.51</v>
      </c>
      <c r="N33" s="62">
        <v>-7.3</v>
      </c>
      <c r="O33" s="59">
        <v>1.79</v>
      </c>
      <c r="P33" s="59">
        <v>-5.1100000000000003</v>
      </c>
      <c r="Q33" s="62">
        <f>('Valori assoluti'!Q33-'Valori assoluti'!P33)/'Valori assoluti'!P33*100</f>
        <v>2.4565217391304346</v>
      </c>
      <c r="R33" s="62">
        <f>('Valori assoluti'!R33-'Valori assoluti'!Q33)/'Valori assoluti'!Q33*100</f>
        <v>-3.5504632576561286</v>
      </c>
      <c r="S33" s="62">
        <f>('Valori assoluti'!S33-'Valori assoluti'!R33)/'Valori assoluti'!R33*100</f>
        <v>-0.7699640683434773</v>
      </c>
      <c r="T33" s="62">
        <f>('Valori assoluti'!T33-'Valori assoluti'!S33)/'Valori assoluti'!S33*100</f>
        <v>2.9411764705882351</v>
      </c>
      <c r="U33" s="62">
        <f>('Valori assoluti'!U33-'Valori assoluti'!T33)/'Valori assoluti'!T33*100</f>
        <v>-2.4694903086862885</v>
      </c>
      <c r="V33" s="76">
        <f>('Valori assoluti'!V33-'Valori assoluti'!U33)/'Valori assoluti'!U33*100</f>
        <v>-36.80259090239953</v>
      </c>
      <c r="W33" s="62">
        <f>('Valori assoluti'!U33-'Valori assoluti'!C33)/'Valori assoluti'!C33*100</f>
        <v>-33.558294209702659</v>
      </c>
      <c r="X33" s="62">
        <f>('Valori assoluti'!V33-'Valori assoluti'!C33)/'Valori assoluti'!C33*100</f>
        <v>-58.010563380281688</v>
      </c>
      <c r="Y33" s="62">
        <f>('Valori assoluti'!U33-'Valori assoluti'!L33)/'Valori assoluti'!L33*100</f>
        <v>-13.182950987283531</v>
      </c>
      <c r="Z33" s="62">
        <f>('Valori assoluti'!V33-'Valori assoluti'!L33)/'Valori assoluti'!L33*100</f>
        <v>-45.133874368969259</v>
      </c>
    </row>
    <row r="34" spans="1:26" s="56" customFormat="1" ht="16.5" thickBot="1">
      <c r="A34" s="270"/>
      <c r="B34" s="58" t="s">
        <v>3</v>
      </c>
      <c r="C34" s="67"/>
      <c r="D34" s="59">
        <v>11.72</v>
      </c>
      <c r="E34" s="59">
        <v>-24.96</v>
      </c>
      <c r="F34" s="59">
        <v>-4.24</v>
      </c>
      <c r="G34" s="59">
        <v>-4.42</v>
      </c>
      <c r="H34" s="59">
        <v>4.63</v>
      </c>
      <c r="I34" s="135">
        <v>-28.1</v>
      </c>
      <c r="J34" s="59">
        <v>1.85</v>
      </c>
      <c r="K34" s="59">
        <v>-13.9</v>
      </c>
      <c r="L34" s="66">
        <v>15.44</v>
      </c>
      <c r="M34" s="59">
        <v>-11.55</v>
      </c>
      <c r="N34" s="59">
        <v>-7.56</v>
      </c>
      <c r="O34" s="59">
        <v>-6.32</v>
      </c>
      <c r="P34" s="59">
        <v>14.29</v>
      </c>
      <c r="Q34" s="62">
        <f>('Valori assoluti'!Q34-'Valori assoluti'!P34)/'Valori assoluti'!P34*100</f>
        <v>-4.5138888888888884</v>
      </c>
      <c r="R34" s="62">
        <f>('Valori assoluti'!R34-'Valori assoluti'!Q34)/'Valori assoluti'!Q34*100</f>
        <v>-20</v>
      </c>
      <c r="S34" s="62">
        <f>('Valori assoluti'!S34-'Valori assoluti'!R34)/'Valori assoluti'!R34*100</f>
        <v>13.636363636363635</v>
      </c>
      <c r="T34" s="62">
        <f>('Valori assoluti'!T34-'Valori assoluti'!S34)/'Valori assoluti'!S34*100</f>
        <v>-0.8</v>
      </c>
      <c r="U34" s="62">
        <f>('Valori assoluti'!U34-'Valori assoluti'!T34)/'Valori assoluti'!T34*100</f>
        <v>-2.0161290322580645</v>
      </c>
      <c r="V34" s="76">
        <f>('Valori assoluti'!V34-'Valori assoluti'!U34)/'Valori assoluti'!U34*100</f>
        <v>-28.806584362139919</v>
      </c>
      <c r="W34" s="62">
        <f>('Valori assoluti'!U34-'Valori assoluti'!C34)/'Valori assoluti'!C34*100</f>
        <v>-56.838365896980456</v>
      </c>
      <c r="X34" s="62">
        <f>('Valori assoluti'!V34-'Valori assoluti'!C34)/'Valori assoluti'!C34*100</f>
        <v>-69.271758436944936</v>
      </c>
      <c r="Y34" s="62">
        <f>('Valori assoluti'!U34-'Valori assoluti'!L34)/'Valori assoluti'!L34*100</f>
        <v>-26.13981762917933</v>
      </c>
      <c r="Z34" s="62">
        <f>('Valori assoluti'!V34-'Valori assoluti'!L34)/'Valori assoluti'!L34*100</f>
        <v>-47.416413373860181</v>
      </c>
    </row>
    <row r="35" spans="1:26" s="56" customFormat="1" ht="16.5" thickBot="1">
      <c r="A35" s="267" t="s">
        <v>40</v>
      </c>
      <c r="B35" s="68" t="s">
        <v>2</v>
      </c>
      <c r="C35" s="69"/>
      <c r="D35" s="70">
        <v>3.11</v>
      </c>
      <c r="E35" s="73">
        <v>-10.119999999999999</v>
      </c>
      <c r="F35" s="69">
        <v>-1.76</v>
      </c>
      <c r="G35" s="69">
        <v>0.18</v>
      </c>
      <c r="H35" s="69">
        <v>0.59</v>
      </c>
      <c r="I35" s="69">
        <v>-8.7799999999999994</v>
      </c>
      <c r="J35" s="63">
        <v>-3.5</v>
      </c>
      <c r="K35" s="69">
        <v>-0.45</v>
      </c>
      <c r="L35" s="69">
        <v>-2.37</v>
      </c>
      <c r="M35" s="69">
        <v>-4.68</v>
      </c>
      <c r="N35" s="69">
        <v>-6.14</v>
      </c>
      <c r="O35" s="69">
        <v>-2.21</v>
      </c>
      <c r="P35" s="69">
        <v>-2.93</v>
      </c>
      <c r="Q35" s="63">
        <f>('Valori assoluti'!Q35-'Valori assoluti'!P35)/'Valori assoluti'!P35*100</f>
        <v>-0.39654664521538141</v>
      </c>
      <c r="R35" s="63">
        <f>('Valori assoluti'!R35-'Valori assoluti'!Q35)/'Valori assoluti'!Q35*100</f>
        <v>-0.48457548457548455</v>
      </c>
      <c r="S35" s="63">
        <f>('Valori assoluti'!S35-'Valori assoluti'!R35)/'Valori assoluti'!R35*100</f>
        <v>0.43892737123654069</v>
      </c>
      <c r="T35" s="63">
        <f>('Valori assoluti'!T35-'Valori assoluti'!S35)/'Valori assoluti'!S35*100</f>
        <v>-0.6532377375668601</v>
      </c>
      <c r="U35" s="63">
        <f>('Valori assoluti'!U35-'Valori assoluti'!T35)/'Valori assoluti'!T35*100</f>
        <v>-0.64149560117302051</v>
      </c>
      <c r="V35" s="231">
        <f>('Valori assoluti'!V35-'Valori assoluti'!U35)/'Valori assoluti'!U35*100</f>
        <v>-35.157258808337943</v>
      </c>
      <c r="W35" s="63">
        <f>('Valori assoluti'!U35-'Valori assoluti'!C35)/'Valori assoluti'!C35*100</f>
        <v>-34.504266404893151</v>
      </c>
      <c r="X35" s="63">
        <f>('Valori assoluti'!V35-'Valori assoluti'!C35)/'Valori assoluti'!C35*100</f>
        <v>-57.530770973344403</v>
      </c>
      <c r="Y35" s="63">
        <f>('Valori assoluti'!U35-'Valori assoluti'!L35)/'Valori assoluti'!L35*100</f>
        <v>-16.548645320197046</v>
      </c>
      <c r="Z35" s="63">
        <f>('Valori assoluti'!V35-'Valori assoluti'!L35)/'Valori assoluti'!L35*100</f>
        <v>-45.887854064039409</v>
      </c>
    </row>
    <row r="36" spans="1:26" s="56" customFormat="1" ht="21.75" thickBot="1">
      <c r="A36" s="268"/>
      <c r="B36" s="68" t="s">
        <v>3</v>
      </c>
      <c r="C36" s="69"/>
      <c r="D36" s="69">
        <v>5.56</v>
      </c>
      <c r="E36" s="73">
        <v>-17.37</v>
      </c>
      <c r="F36" s="69">
        <v>-1.06</v>
      </c>
      <c r="G36" s="69">
        <v>-10.59</v>
      </c>
      <c r="H36" s="69">
        <v>5.84</v>
      </c>
      <c r="I36" s="71">
        <v>-23.96</v>
      </c>
      <c r="J36" s="63">
        <v>-0.7</v>
      </c>
      <c r="K36" s="63">
        <v>-3.6</v>
      </c>
      <c r="L36" s="63">
        <v>-5.5</v>
      </c>
      <c r="M36" s="69">
        <v>-7.03</v>
      </c>
      <c r="N36" s="69">
        <v>0.83</v>
      </c>
      <c r="O36" s="69">
        <v>-7.62</v>
      </c>
      <c r="P36" s="70">
        <v>7.11</v>
      </c>
      <c r="Q36" s="63">
        <f>('Valori assoluti'!Q36-'Valori assoluti'!P36)/'Valori assoluti'!P36*100</f>
        <v>-5.0947867298578196</v>
      </c>
      <c r="R36" s="63">
        <f>('Valori assoluti'!R36-'Valori assoluti'!Q36)/'Valori assoluti'!Q36*100</f>
        <v>-8.489388264669163</v>
      </c>
      <c r="S36" s="63">
        <f>('Valori assoluti'!S36-'Valori assoluti'!R36)/'Valori assoluti'!R36*100</f>
        <v>5.0477489768076405</v>
      </c>
      <c r="T36" s="63">
        <f>('Valori assoluti'!T36-'Valori assoluti'!S36)/'Valori assoluti'!S36*100</f>
        <v>-0.77922077922077926</v>
      </c>
      <c r="U36" s="63">
        <f>('Valori assoluti'!U36-'Valori assoluti'!T36)/'Valori assoluti'!T36*100</f>
        <v>-7.8534031413612562</v>
      </c>
      <c r="V36" s="63">
        <f>('Valori assoluti'!V36-'Valori assoluti'!U36)/'Valori assoluti'!U36*100</f>
        <v>-19.460227272727273</v>
      </c>
      <c r="W36" s="63">
        <f>('Valori assoluti'!U36-'Valori assoluti'!C36)/'Valori assoluti'!C36*100</f>
        <v>-56.543209876543209</v>
      </c>
      <c r="X36" s="63">
        <f>('Valori assoluti'!V36-'Valori assoluti'!C36)/'Valori assoluti'!C36*100</f>
        <v>-65</v>
      </c>
      <c r="Y36" s="63">
        <f>('Valori assoluti'!U36-'Valori assoluti'!L36)/'Valori assoluti'!L36*100</f>
        <v>-22.637362637362639</v>
      </c>
      <c r="Z36" s="63">
        <f>('Valori assoluti'!V36-'Valori assoluti'!L36)/'Valori assoluti'!L36*100</f>
        <v>-37.692307692307693</v>
      </c>
    </row>
    <row r="37" spans="1:26" s="56" customFormat="1" ht="16.5" thickBot="1">
      <c r="A37" s="271" t="s">
        <v>21</v>
      </c>
      <c r="B37" s="68" t="s">
        <v>2</v>
      </c>
      <c r="C37" s="69"/>
      <c r="D37" s="70">
        <v>0.87</v>
      </c>
      <c r="E37" s="69">
        <v>-4.95</v>
      </c>
      <c r="F37" s="69">
        <v>-3.48</v>
      </c>
      <c r="G37" s="69">
        <v>-1.43</v>
      </c>
      <c r="H37" s="69">
        <v>-0.79</v>
      </c>
      <c r="I37" s="69">
        <v>-3.05</v>
      </c>
      <c r="J37" s="69">
        <v>-5.16</v>
      </c>
      <c r="K37" s="69">
        <v>-1.62</v>
      </c>
      <c r="L37" s="69">
        <v>-1.1200000000000001</v>
      </c>
      <c r="M37" s="69">
        <v>-3.45</v>
      </c>
      <c r="N37" s="73">
        <v>-8.4700000000000006</v>
      </c>
      <c r="O37" s="69">
        <v>-3.49</v>
      </c>
      <c r="P37" s="69">
        <v>-2.5499999999999998</v>
      </c>
      <c r="Q37" s="63">
        <f>('Valori assoluti'!Q37-'Valori assoluti'!P37)/'Valori assoluti'!P37*100</f>
        <v>-1.4076630646609916</v>
      </c>
      <c r="R37" s="63">
        <f>('Valori assoluti'!R37-'Valori assoluti'!Q37)/'Valori assoluti'!Q37*100</f>
        <v>0.71731819249565998</v>
      </c>
      <c r="S37" s="63">
        <f>('Valori assoluti'!S37-'Valori assoluti'!R37)/'Valori assoluti'!R37*100</f>
        <v>-0.4880795945184907</v>
      </c>
      <c r="T37" s="63">
        <f>('Valori assoluti'!T37-'Valori assoluti'!S37)/'Valori assoluti'!S37*100</f>
        <v>-1.3605208851388817</v>
      </c>
      <c r="U37" s="63">
        <f>('Valori assoluti'!U37-'Valori assoluti'!T37)/'Valori assoluti'!T37*100</f>
        <v>-0.21442687174375408</v>
      </c>
      <c r="V37" s="231">
        <f>('Valori assoluti'!V37-'Valori assoluti'!U37)/'Valori assoluti'!U37*100</f>
        <v>-31.29519174366807</v>
      </c>
      <c r="W37" s="171">
        <f>('Valori assoluti'!U37-'Valori assoluti'!C37)/'Valori assoluti'!C37*100</f>
        <v>-34.556062333713413</v>
      </c>
      <c r="X37" s="171">
        <f>('Valori assoluti'!V37-'Valori assoluti'!C37)/'Valori assoluti'!C37*100</f>
        <v>-55.036868110984415</v>
      </c>
      <c r="Y37" s="171">
        <f>('Valori assoluti'!U37-'Valori assoluti'!L37)/'Valori assoluti'!L37*100</f>
        <v>-19.161772231533778</v>
      </c>
      <c r="Z37" s="171">
        <f>('Valori assoluti'!V37-'Valori assoluti'!L37)/'Valori assoluti'!L37*100</f>
        <v>-44.460250613858406</v>
      </c>
    </row>
    <row r="38" spans="1:26" s="56" customFormat="1" ht="21.75" thickBot="1">
      <c r="A38" s="272"/>
      <c r="B38" s="68" t="s">
        <v>3</v>
      </c>
      <c r="C38" s="69"/>
      <c r="D38" s="69">
        <v>-1.91</v>
      </c>
      <c r="E38" s="69">
        <v>-6.36</v>
      </c>
      <c r="F38" s="69">
        <v>-6.43</v>
      </c>
      <c r="G38" s="69">
        <v>-4.99</v>
      </c>
      <c r="H38" s="69">
        <v>-1.76</v>
      </c>
      <c r="I38" s="69">
        <v>-8.8800000000000008</v>
      </c>
      <c r="J38" s="63">
        <v>-7.5</v>
      </c>
      <c r="K38" s="69">
        <v>-8.9600000000000009</v>
      </c>
      <c r="L38" s="69">
        <v>-2.57</v>
      </c>
      <c r="M38" s="69">
        <v>-6.59</v>
      </c>
      <c r="N38" s="69">
        <v>-2.79</v>
      </c>
      <c r="O38" s="73">
        <v>-10.07</v>
      </c>
      <c r="P38" s="73">
        <v>0.44</v>
      </c>
      <c r="Q38" s="75">
        <f>('Valori assoluti'!Q38-'Valori assoluti'!P38)/'Valori assoluti'!P38*100</f>
        <v>1.9212598425196852</v>
      </c>
      <c r="R38" s="63">
        <f>('Valori assoluti'!R38-'Valori assoluti'!Q38)/'Valori assoluti'!Q38*100</f>
        <v>-4.0482076637824473</v>
      </c>
      <c r="S38" s="72">
        <f>('Valori assoluti'!S38-'Valori assoluti'!R38)/'Valori assoluti'!R38*100</f>
        <v>2.3510466988727856</v>
      </c>
      <c r="T38" s="75">
        <f>('Valori assoluti'!T38-'Valori assoluti'!S38)/'Valori assoluti'!S38*100</f>
        <v>-2.89490245437382</v>
      </c>
      <c r="U38" s="75">
        <f>('Valori assoluti'!U38-'Valori assoluti'!T38)/'Valori assoluti'!T38*100</f>
        <v>-3.3700583279325986</v>
      </c>
      <c r="V38" s="231">
        <f>('Valori assoluti'!V38-'Valori assoluti'!U38)/'Valori assoluti'!U38*100</f>
        <v>-23.708920187793428</v>
      </c>
      <c r="W38" s="171">
        <f>('Valori assoluti'!U38-'Valori assoluti'!C38)/'Valori assoluti'!C38*100</f>
        <v>-53.803253292021694</v>
      </c>
      <c r="X38" s="171">
        <f>('Valori assoluti'!V38-'Valori assoluti'!C38)/'Valori assoluti'!C38*100</f>
        <v>-64.756003098373355</v>
      </c>
      <c r="Y38" s="171">
        <f>('Valori assoluti'!U38-'Valori assoluti'!L38)/'Valori assoluti'!L38*100</f>
        <v>-22.965641952983727</v>
      </c>
      <c r="Z38" s="171">
        <f>('Valori assoluti'!V38-'Valori assoluti'!L38)/'Valori assoluti'!L38*100</f>
        <v>-41.229656419529839</v>
      </c>
    </row>
    <row r="39" spans="1:26" s="31" customFormat="1">
      <c r="A39" s="265" t="s">
        <v>56</v>
      </c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154"/>
      <c r="W39" s="154"/>
      <c r="X39" s="154"/>
    </row>
    <row r="40" spans="1:26">
      <c r="A40" s="266" t="s">
        <v>89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57"/>
      <c r="R40" s="57"/>
      <c r="S40" s="116"/>
      <c r="T40" s="117"/>
      <c r="U40" s="55"/>
      <c r="V40" s="55"/>
      <c r="W40" s="55"/>
      <c r="X40" s="55"/>
    </row>
  </sheetData>
  <mergeCells count="22">
    <mergeCell ref="A13:A14"/>
    <mergeCell ref="A4:B4"/>
    <mergeCell ref="A5:A6"/>
    <mergeCell ref="A7:A8"/>
    <mergeCell ref="A9:A10"/>
    <mergeCell ref="A11:A12"/>
    <mergeCell ref="A1:U1"/>
    <mergeCell ref="A3:N3"/>
    <mergeCell ref="A39:U39"/>
    <mergeCell ref="A40:P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5"/>
  <sheetViews>
    <sheetView topLeftCell="A89" workbookViewId="0">
      <selection activeCell="A3" sqref="A1:XFD1048576"/>
    </sheetView>
  </sheetViews>
  <sheetFormatPr defaultRowHeight="15"/>
  <sheetData>
    <row r="1" spans="1:12">
      <c r="A1" s="13" t="s">
        <v>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275" t="s">
        <v>58</v>
      </c>
      <c r="B3" s="277" t="s">
        <v>1</v>
      </c>
      <c r="C3" s="277"/>
      <c r="D3" s="277"/>
      <c r="E3" s="16"/>
      <c r="F3" s="277" t="s">
        <v>4</v>
      </c>
      <c r="G3" s="277"/>
      <c r="H3" s="277"/>
      <c r="I3" s="16"/>
      <c r="J3" s="277" t="s">
        <v>5</v>
      </c>
      <c r="K3" s="277"/>
      <c r="L3" s="277"/>
    </row>
    <row r="4" spans="1:12">
      <c r="A4" s="276"/>
      <c r="B4" s="17" t="s">
        <v>59</v>
      </c>
      <c r="C4" s="17" t="s">
        <v>60</v>
      </c>
      <c r="D4" s="17" t="s">
        <v>61</v>
      </c>
      <c r="E4" s="17"/>
      <c r="F4" s="17" t="s">
        <v>59</v>
      </c>
      <c r="G4" s="17" t="s">
        <v>60</v>
      </c>
      <c r="H4" s="17" t="s">
        <v>61</v>
      </c>
      <c r="I4" s="17"/>
      <c r="J4" s="17" t="s">
        <v>59</v>
      </c>
      <c r="K4" s="17" t="s">
        <v>60</v>
      </c>
      <c r="L4" s="17" t="s">
        <v>61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62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63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64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65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66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67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68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69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70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71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72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73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74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75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76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77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78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79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80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81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82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83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84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275" t="s">
        <v>58</v>
      </c>
      <c r="B31" s="277" t="s">
        <v>7</v>
      </c>
      <c r="C31" s="277"/>
      <c r="D31" s="277"/>
      <c r="E31" s="16"/>
      <c r="F31" s="277" t="s">
        <v>8</v>
      </c>
      <c r="G31" s="277"/>
      <c r="H31" s="277"/>
      <c r="I31" s="16"/>
      <c r="J31" s="277" t="s">
        <v>9</v>
      </c>
      <c r="K31" s="277"/>
      <c r="L31" s="277"/>
    </row>
    <row r="32" spans="1:12">
      <c r="A32" s="276"/>
      <c r="B32" s="17" t="s">
        <v>59</v>
      </c>
      <c r="C32" s="17" t="s">
        <v>60</v>
      </c>
      <c r="D32" s="17" t="s">
        <v>61</v>
      </c>
      <c r="E32" s="17"/>
      <c r="F32" s="17" t="s">
        <v>59</v>
      </c>
      <c r="G32" s="17" t="s">
        <v>60</v>
      </c>
      <c r="H32" s="17" t="s">
        <v>61</v>
      </c>
      <c r="I32" s="17"/>
      <c r="J32" s="17" t="s">
        <v>59</v>
      </c>
      <c r="K32" s="17" t="s">
        <v>60</v>
      </c>
      <c r="L32" s="17" t="s">
        <v>61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62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63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64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65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66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67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68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69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70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71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72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73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74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75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76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77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78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79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80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81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82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83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84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275" t="s">
        <v>58</v>
      </c>
      <c r="B61" s="277" t="s">
        <v>11</v>
      </c>
      <c r="C61" s="277"/>
      <c r="D61" s="277"/>
      <c r="E61" s="16"/>
      <c r="F61" s="277" t="s">
        <v>12</v>
      </c>
      <c r="G61" s="277"/>
      <c r="H61" s="277"/>
      <c r="I61" s="16"/>
      <c r="J61" s="277" t="s">
        <v>13</v>
      </c>
      <c r="K61" s="277"/>
      <c r="L61" s="277"/>
    </row>
    <row r="62" spans="1:12">
      <c r="A62" s="276"/>
      <c r="B62" s="17" t="s">
        <v>59</v>
      </c>
      <c r="C62" s="17" t="s">
        <v>60</v>
      </c>
      <c r="D62" s="17" t="s">
        <v>61</v>
      </c>
      <c r="E62" s="17"/>
      <c r="F62" s="17" t="s">
        <v>59</v>
      </c>
      <c r="G62" s="17" t="s">
        <v>60</v>
      </c>
      <c r="H62" s="17" t="s">
        <v>61</v>
      </c>
      <c r="I62" s="17"/>
      <c r="J62" s="17" t="s">
        <v>59</v>
      </c>
      <c r="K62" s="17" t="s">
        <v>60</v>
      </c>
      <c r="L62" s="17" t="s">
        <v>61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62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63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64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65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66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67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68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69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70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71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72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73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74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75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76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77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78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79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80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81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82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83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84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275" t="s">
        <v>58</v>
      </c>
      <c r="B89" s="277" t="s">
        <v>15</v>
      </c>
      <c r="C89" s="277"/>
      <c r="D89" s="277"/>
      <c r="E89" s="16"/>
      <c r="F89" s="277" t="s">
        <v>16</v>
      </c>
      <c r="G89" s="277"/>
      <c r="H89" s="277"/>
      <c r="I89" s="16"/>
      <c r="J89" s="277" t="s">
        <v>17</v>
      </c>
      <c r="K89" s="277"/>
      <c r="L89" s="277"/>
    </row>
    <row r="90" spans="1:12">
      <c r="A90" s="276"/>
      <c r="B90" s="17" t="s">
        <v>59</v>
      </c>
      <c r="C90" s="17" t="s">
        <v>60</v>
      </c>
      <c r="D90" s="17" t="s">
        <v>61</v>
      </c>
      <c r="E90" s="17"/>
      <c r="F90" s="17" t="s">
        <v>59</v>
      </c>
      <c r="G90" s="17" t="s">
        <v>60</v>
      </c>
      <c r="H90" s="17" t="s">
        <v>61</v>
      </c>
      <c r="I90" s="17"/>
      <c r="J90" s="17" t="s">
        <v>59</v>
      </c>
      <c r="K90" s="17" t="s">
        <v>60</v>
      </c>
      <c r="L90" s="17" t="s">
        <v>61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62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63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64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65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66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67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68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69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70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71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72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73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74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75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76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77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78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79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80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81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82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83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84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3"/>
  <sheetViews>
    <sheetView workbookViewId="0">
      <selection activeCell="I19" sqref="I19:N19"/>
    </sheetView>
  </sheetViews>
  <sheetFormatPr defaultRowHeight="15"/>
  <sheetData>
    <row r="1" spans="1:7" ht="15" customHeight="1" thickBot="1">
      <c r="A1" s="285" t="s">
        <v>90</v>
      </c>
      <c r="B1" s="286"/>
      <c r="C1" s="286"/>
      <c r="D1" s="286"/>
      <c r="E1" s="286"/>
      <c r="F1" s="286"/>
      <c r="G1" s="100">
        <v>2016</v>
      </c>
    </row>
    <row r="2" spans="1:7" ht="20.25" thickBot="1">
      <c r="A2" s="287" t="s">
        <v>41</v>
      </c>
      <c r="B2" s="288"/>
      <c r="C2" s="101" t="s">
        <v>42</v>
      </c>
      <c r="D2" s="102" t="s">
        <v>43</v>
      </c>
      <c r="E2" s="102" t="s">
        <v>44</v>
      </c>
      <c r="F2" s="103" t="s">
        <v>45</v>
      </c>
      <c r="G2" s="100"/>
    </row>
    <row r="3" spans="1:7" ht="15.75" thickBot="1">
      <c r="A3" s="289" t="s">
        <v>46</v>
      </c>
      <c r="B3" s="104" t="s">
        <v>1</v>
      </c>
      <c r="C3" s="105">
        <v>219</v>
      </c>
      <c r="D3" s="106">
        <v>7.0531400966183568</v>
      </c>
      <c r="E3" s="106">
        <v>7.0531400966183568</v>
      </c>
      <c r="F3" s="107">
        <v>7.0531400966183568</v>
      </c>
      <c r="G3" s="100"/>
    </row>
    <row r="4" spans="1:7">
      <c r="A4" s="290"/>
      <c r="B4" s="108" t="s">
        <v>4</v>
      </c>
      <c r="C4" s="109">
        <v>225</v>
      </c>
      <c r="D4" s="110">
        <v>7.2463768115942031</v>
      </c>
      <c r="E4" s="110">
        <v>7.2463768115942031</v>
      </c>
      <c r="F4" s="111">
        <v>14.299516908212562</v>
      </c>
      <c r="G4" s="100"/>
    </row>
    <row r="5" spans="1:7">
      <c r="A5" s="290"/>
      <c r="B5" s="108" t="s">
        <v>5</v>
      </c>
      <c r="C5" s="109">
        <v>212</v>
      </c>
      <c r="D5" s="110">
        <v>6.8276972624798722</v>
      </c>
      <c r="E5" s="110">
        <v>6.8276972624798722</v>
      </c>
      <c r="F5" s="111">
        <v>21.127214170692433</v>
      </c>
      <c r="G5" s="100"/>
    </row>
    <row r="6" spans="1:7">
      <c r="A6" s="290"/>
      <c r="B6" s="108" t="s">
        <v>7</v>
      </c>
      <c r="C6" s="109">
        <v>225</v>
      </c>
      <c r="D6" s="110">
        <v>7.2463768115942031</v>
      </c>
      <c r="E6" s="110">
        <v>7.2463768115942031</v>
      </c>
      <c r="F6" s="111">
        <v>28.373590982286633</v>
      </c>
      <c r="G6" s="100"/>
    </row>
    <row r="7" spans="1:7">
      <c r="A7" s="290"/>
      <c r="B7" s="108" t="s">
        <v>8</v>
      </c>
      <c r="C7" s="109">
        <v>265</v>
      </c>
      <c r="D7" s="110">
        <v>8.5346215780998396</v>
      </c>
      <c r="E7" s="110">
        <v>8.5346215780998396</v>
      </c>
      <c r="F7" s="111">
        <v>36.908212560386474</v>
      </c>
      <c r="G7" s="100"/>
    </row>
    <row r="8" spans="1:7">
      <c r="A8" s="290"/>
      <c r="B8" s="108" t="s">
        <v>9</v>
      </c>
      <c r="C8" s="109">
        <v>285</v>
      </c>
      <c r="D8" s="110">
        <v>9.1787439613526569</v>
      </c>
      <c r="E8" s="110">
        <v>9.1787439613526569</v>
      </c>
      <c r="F8" s="111">
        <v>46.086956521739133</v>
      </c>
      <c r="G8" s="100"/>
    </row>
    <row r="9" spans="1:7">
      <c r="A9" s="290"/>
      <c r="B9" s="108" t="s">
        <v>11</v>
      </c>
      <c r="C9" s="109">
        <v>337</v>
      </c>
      <c r="D9" s="110">
        <v>10.853462157809984</v>
      </c>
      <c r="E9" s="110">
        <v>10.853462157809984</v>
      </c>
      <c r="F9" s="111">
        <v>56.940418679549111</v>
      </c>
      <c r="G9" s="100"/>
    </row>
    <row r="10" spans="1:7">
      <c r="A10" s="290"/>
      <c r="B10" s="108" t="s">
        <v>12</v>
      </c>
      <c r="C10" s="109">
        <v>319</v>
      </c>
      <c r="D10" s="110">
        <v>10.273752012882447</v>
      </c>
      <c r="E10" s="110">
        <v>10.273752012882447</v>
      </c>
      <c r="F10" s="111">
        <v>67.214170692431566</v>
      </c>
      <c r="G10" s="100"/>
    </row>
    <row r="11" spans="1:7">
      <c r="A11" s="290"/>
      <c r="B11" s="108" t="s">
        <v>13</v>
      </c>
      <c r="C11" s="109">
        <v>285</v>
      </c>
      <c r="D11" s="110">
        <v>9.1787439613526569</v>
      </c>
      <c r="E11" s="110">
        <v>9.1787439613526569</v>
      </c>
      <c r="F11" s="111">
        <v>76.392914653784217</v>
      </c>
      <c r="G11" s="100"/>
    </row>
    <row r="12" spans="1:7">
      <c r="A12" s="290"/>
      <c r="B12" s="108" t="s">
        <v>15</v>
      </c>
      <c r="C12" s="109">
        <v>264</v>
      </c>
      <c r="D12" s="110">
        <v>8.5024154589371985</v>
      </c>
      <c r="E12" s="110">
        <v>8.5024154589371985</v>
      </c>
      <c r="F12" s="111">
        <v>84.89533011272141</v>
      </c>
      <c r="G12" s="100"/>
    </row>
    <row r="13" spans="1:7">
      <c r="A13" s="290"/>
      <c r="B13" s="108" t="s">
        <v>16</v>
      </c>
      <c r="C13" s="109">
        <v>249</v>
      </c>
      <c r="D13" s="110">
        <v>8.0193236714975846</v>
      </c>
      <c r="E13" s="110">
        <v>8.0193236714975846</v>
      </c>
      <c r="F13" s="111">
        <v>92.914653784218999</v>
      </c>
      <c r="G13" s="100"/>
    </row>
    <row r="14" spans="1:7">
      <c r="A14" s="290"/>
      <c r="B14" s="108" t="s">
        <v>17</v>
      </c>
      <c r="C14" s="109">
        <v>220</v>
      </c>
      <c r="D14" s="110">
        <v>7.0853462157809979</v>
      </c>
      <c r="E14" s="110">
        <v>7.0853462157809979</v>
      </c>
      <c r="F14" s="111">
        <v>100</v>
      </c>
      <c r="G14" s="100"/>
    </row>
    <row r="15" spans="1:7" ht="15.75" thickBot="1">
      <c r="A15" s="291"/>
      <c r="B15" s="112" t="s">
        <v>19</v>
      </c>
      <c r="C15" s="113">
        <v>3105</v>
      </c>
      <c r="D15" s="114">
        <v>100</v>
      </c>
      <c r="E15" s="114">
        <v>100</v>
      </c>
      <c r="F15" s="115"/>
      <c r="G15" s="100"/>
    </row>
    <row r="18" spans="1:15">
      <c r="A18" t="s">
        <v>92</v>
      </c>
      <c r="I18" t="s">
        <v>93</v>
      </c>
    </row>
    <row r="19" spans="1:15" ht="15.75" thickBot="1">
      <c r="A19" s="278" t="s">
        <v>91</v>
      </c>
      <c r="B19" s="279"/>
      <c r="C19" s="279"/>
      <c r="D19" s="279"/>
      <c r="E19" s="279"/>
      <c r="F19" s="279"/>
      <c r="G19" s="118">
        <v>2017</v>
      </c>
      <c r="I19" s="278" t="s">
        <v>91</v>
      </c>
      <c r="J19" s="279"/>
      <c r="K19" s="279"/>
      <c r="L19" s="279"/>
      <c r="M19" s="279"/>
      <c r="N19" s="279"/>
      <c r="O19" s="118"/>
    </row>
    <row r="20" spans="1:15" ht="20.25" thickBot="1">
      <c r="A20" s="280" t="s">
        <v>41</v>
      </c>
      <c r="B20" s="281"/>
      <c r="C20" s="119" t="s">
        <v>42</v>
      </c>
      <c r="D20" s="120" t="s">
        <v>43</v>
      </c>
      <c r="E20" s="120" t="s">
        <v>44</v>
      </c>
      <c r="F20" s="121" t="s">
        <v>45</v>
      </c>
      <c r="G20" s="118"/>
      <c r="I20" s="280" t="s">
        <v>41</v>
      </c>
      <c r="J20" s="281"/>
      <c r="K20" s="119" t="s">
        <v>42</v>
      </c>
      <c r="L20" s="120" t="s">
        <v>43</v>
      </c>
      <c r="M20" s="120" t="s">
        <v>44</v>
      </c>
      <c r="N20" s="121" t="s">
        <v>45</v>
      </c>
      <c r="O20" s="118"/>
    </row>
    <row r="21" spans="1:15" ht="15.75" thickBot="1">
      <c r="A21" s="282" t="s">
        <v>46</v>
      </c>
      <c r="B21" s="122" t="s">
        <v>1</v>
      </c>
      <c r="C21" s="123">
        <v>213</v>
      </c>
      <c r="D21" s="124">
        <v>6.7023285084959099</v>
      </c>
      <c r="E21" s="124">
        <v>6.7023285084959099</v>
      </c>
      <c r="F21" s="125">
        <v>6.7023285084959099</v>
      </c>
      <c r="G21" s="118"/>
      <c r="I21" s="282" t="s">
        <v>46</v>
      </c>
      <c r="J21" s="122" t="s">
        <v>1</v>
      </c>
      <c r="K21" s="123">
        <v>11756</v>
      </c>
      <c r="L21" s="124">
        <v>6.720287195669199</v>
      </c>
      <c r="M21" s="124">
        <v>6.720287195669199</v>
      </c>
      <c r="N21" s="125">
        <v>6.720287195669199</v>
      </c>
      <c r="O21" s="118"/>
    </row>
    <row r="22" spans="1:15">
      <c r="A22" s="283"/>
      <c r="B22" s="126" t="s">
        <v>4</v>
      </c>
      <c r="C22" s="127">
        <v>184</v>
      </c>
      <c r="D22" s="128">
        <v>5.78980490874764</v>
      </c>
      <c r="E22" s="128">
        <v>5.78980490874764</v>
      </c>
      <c r="F22" s="129">
        <v>12.492133417243549</v>
      </c>
      <c r="G22" s="118"/>
      <c r="I22" s="283"/>
      <c r="J22" s="126" t="s">
        <v>4</v>
      </c>
      <c r="K22" s="127">
        <v>11493</v>
      </c>
      <c r="L22" s="128">
        <v>6.5699439213870452</v>
      </c>
      <c r="M22" s="128">
        <v>6.5699439213870452</v>
      </c>
      <c r="N22" s="129">
        <v>13.290231117056244</v>
      </c>
      <c r="O22" s="118"/>
    </row>
    <row r="23" spans="1:15">
      <c r="A23" s="283"/>
      <c r="B23" s="126" t="s">
        <v>5</v>
      </c>
      <c r="C23" s="127">
        <v>248</v>
      </c>
      <c r="D23" s="128">
        <v>7.8036500943989937</v>
      </c>
      <c r="E23" s="128">
        <v>7.8036500943989937</v>
      </c>
      <c r="F23" s="129">
        <v>20.295783511642544</v>
      </c>
      <c r="G23" s="118"/>
      <c r="I23" s="283"/>
      <c r="J23" s="126" t="s">
        <v>5</v>
      </c>
      <c r="K23" s="127">
        <v>14870</v>
      </c>
      <c r="L23" s="128">
        <v>8.5003972949643583</v>
      </c>
      <c r="M23" s="128">
        <v>8.5003972949643583</v>
      </c>
      <c r="N23" s="129">
        <v>21.790628412020602</v>
      </c>
      <c r="O23" s="118"/>
    </row>
    <row r="24" spans="1:15">
      <c r="A24" s="283"/>
      <c r="B24" s="126" t="s">
        <v>7</v>
      </c>
      <c r="C24" s="127">
        <v>271</v>
      </c>
      <c r="D24" s="128">
        <v>8.5273757079924479</v>
      </c>
      <c r="E24" s="128">
        <v>8.5273757079924479</v>
      </c>
      <c r="F24" s="129">
        <v>28.823159219634992</v>
      </c>
      <c r="G24" s="118"/>
      <c r="I24" s="283"/>
      <c r="J24" s="126" t="s">
        <v>7</v>
      </c>
      <c r="K24" s="127">
        <v>14356</v>
      </c>
      <c r="L24" s="128">
        <v>8.2065705155688171</v>
      </c>
      <c r="M24" s="128">
        <v>8.2065705155688171</v>
      </c>
      <c r="N24" s="129">
        <v>29.99719892758942</v>
      </c>
      <c r="O24" s="118"/>
    </row>
    <row r="25" spans="1:15">
      <c r="A25" s="283"/>
      <c r="B25" s="126" t="s">
        <v>8</v>
      </c>
      <c r="C25" s="127">
        <v>277</v>
      </c>
      <c r="D25" s="128">
        <v>8.7161736941472618</v>
      </c>
      <c r="E25" s="128">
        <v>8.7161736941472618</v>
      </c>
      <c r="F25" s="129">
        <v>37.539332913782253</v>
      </c>
      <c r="G25" s="118"/>
      <c r="I25" s="283"/>
      <c r="J25" s="126" t="s">
        <v>8</v>
      </c>
      <c r="K25" s="127">
        <v>16110</v>
      </c>
      <c r="L25" s="128">
        <v>9.2092401090703291</v>
      </c>
      <c r="M25" s="128">
        <v>9.2092401090703291</v>
      </c>
      <c r="N25" s="129">
        <v>39.206439036659752</v>
      </c>
      <c r="O25" s="118"/>
    </row>
    <row r="26" spans="1:15">
      <c r="A26" s="283"/>
      <c r="B26" s="126" t="s">
        <v>9</v>
      </c>
      <c r="C26" s="127">
        <v>313</v>
      </c>
      <c r="D26" s="128">
        <v>9.8489616110761489</v>
      </c>
      <c r="E26" s="128">
        <v>9.8489616110761489</v>
      </c>
      <c r="F26" s="129">
        <v>47.388294524858402</v>
      </c>
      <c r="G26" s="118"/>
      <c r="I26" s="283"/>
      <c r="J26" s="126" t="s">
        <v>9</v>
      </c>
      <c r="K26" s="127">
        <v>16888</v>
      </c>
      <c r="L26" s="128">
        <v>9.6539818101787542</v>
      </c>
      <c r="M26" s="128">
        <v>9.6539818101787542</v>
      </c>
      <c r="N26" s="129">
        <v>48.860420846838501</v>
      </c>
      <c r="O26" s="118"/>
    </row>
    <row r="27" spans="1:15">
      <c r="A27" s="283"/>
      <c r="B27" s="126" t="s">
        <v>11</v>
      </c>
      <c r="C27" s="127">
        <v>320</v>
      </c>
      <c r="D27" s="128">
        <v>10.069225928256765</v>
      </c>
      <c r="E27" s="128">
        <v>10.069225928256765</v>
      </c>
      <c r="F27" s="129">
        <v>57.457520453115166</v>
      </c>
      <c r="G27" s="118"/>
      <c r="I27" s="283"/>
      <c r="J27" s="126" t="s">
        <v>11</v>
      </c>
      <c r="K27" s="127">
        <v>16817</v>
      </c>
      <c r="L27" s="128">
        <v>9.6133948425968807</v>
      </c>
      <c r="M27" s="128">
        <v>9.6133948425968807</v>
      </c>
      <c r="N27" s="129">
        <v>58.473815689435384</v>
      </c>
      <c r="O27" s="118"/>
    </row>
    <row r="28" spans="1:15">
      <c r="A28" s="283"/>
      <c r="B28" s="126" t="s">
        <v>12</v>
      </c>
      <c r="C28" s="127">
        <v>307</v>
      </c>
      <c r="D28" s="128">
        <v>9.6601636249213332</v>
      </c>
      <c r="E28" s="128">
        <v>9.6601636249213332</v>
      </c>
      <c r="F28" s="129">
        <v>67.117684078036504</v>
      </c>
      <c r="G28" s="118"/>
      <c r="I28" s="283"/>
      <c r="J28" s="126" t="s">
        <v>12</v>
      </c>
      <c r="K28" s="127">
        <v>14195</v>
      </c>
      <c r="L28" s="128">
        <v>8.1145352792211867</v>
      </c>
      <c r="M28" s="128">
        <v>8.1145352792211867</v>
      </c>
      <c r="N28" s="129">
        <v>66.58835096865657</v>
      </c>
      <c r="O28" s="118"/>
    </row>
    <row r="29" spans="1:15">
      <c r="A29" s="283"/>
      <c r="B29" s="126" t="s">
        <v>13</v>
      </c>
      <c r="C29" s="127">
        <v>275</v>
      </c>
      <c r="D29" s="128">
        <v>8.6532410320956572</v>
      </c>
      <c r="E29" s="128">
        <v>8.6532410320956572</v>
      </c>
      <c r="F29" s="129">
        <v>75.770925110132154</v>
      </c>
      <c r="G29" s="118"/>
      <c r="I29" s="283"/>
      <c r="J29" s="126" t="s">
        <v>13</v>
      </c>
      <c r="K29" s="127">
        <v>14513</v>
      </c>
      <c r="L29" s="128">
        <v>8.2963191621935266</v>
      </c>
      <c r="M29" s="128">
        <v>8.2963191621935266</v>
      </c>
      <c r="N29" s="129">
        <v>74.884670130850097</v>
      </c>
      <c r="O29" s="118"/>
    </row>
    <row r="30" spans="1:15">
      <c r="A30" s="283"/>
      <c r="B30" s="126" t="s">
        <v>15</v>
      </c>
      <c r="C30" s="127">
        <v>272</v>
      </c>
      <c r="D30" s="128">
        <v>8.5588420390182502</v>
      </c>
      <c r="E30" s="128">
        <v>8.5588420390182502</v>
      </c>
      <c r="F30" s="129">
        <v>84.329767149150413</v>
      </c>
      <c r="G30" s="118"/>
      <c r="I30" s="283"/>
      <c r="J30" s="126" t="s">
        <v>15</v>
      </c>
      <c r="K30" s="127">
        <v>15826</v>
      </c>
      <c r="L30" s="128">
        <v>9.0468922387428332</v>
      </c>
      <c r="M30" s="128">
        <v>9.0468922387428332</v>
      </c>
      <c r="N30" s="129">
        <v>83.931562369592925</v>
      </c>
      <c r="O30" s="118"/>
    </row>
    <row r="31" spans="1:15">
      <c r="A31" s="283"/>
      <c r="B31" s="126" t="s">
        <v>16</v>
      </c>
      <c r="C31" s="127">
        <v>248</v>
      </c>
      <c r="D31" s="128">
        <v>7.8036500943989937</v>
      </c>
      <c r="E31" s="128">
        <v>7.8036500943989937</v>
      </c>
      <c r="F31" s="129">
        <v>92.133417243549403</v>
      </c>
      <c r="G31" s="118"/>
      <c r="I31" s="283"/>
      <c r="J31" s="126" t="s">
        <v>16</v>
      </c>
      <c r="K31" s="127">
        <v>14577</v>
      </c>
      <c r="L31" s="128">
        <v>8.3329045977602849</v>
      </c>
      <c r="M31" s="128">
        <v>8.3329045977602849</v>
      </c>
      <c r="N31" s="129">
        <v>92.264466967353215</v>
      </c>
      <c r="O31" s="118"/>
    </row>
    <row r="32" spans="1:15">
      <c r="A32" s="283"/>
      <c r="B32" s="126" t="s">
        <v>17</v>
      </c>
      <c r="C32" s="127">
        <v>250</v>
      </c>
      <c r="D32" s="128">
        <v>7.8665827564505975</v>
      </c>
      <c r="E32" s="128">
        <v>7.8665827564505975</v>
      </c>
      <c r="F32" s="129">
        <v>100</v>
      </c>
      <c r="G32" s="118"/>
      <c r="I32" s="283"/>
      <c r="J32" s="126" t="s">
        <v>17</v>
      </c>
      <c r="K32" s="127">
        <v>13532</v>
      </c>
      <c r="L32" s="128">
        <v>7.735533032646785</v>
      </c>
      <c r="M32" s="128">
        <v>7.735533032646785</v>
      </c>
      <c r="N32" s="129">
        <v>100</v>
      </c>
      <c r="O32" s="118"/>
    </row>
    <row r="33" spans="1:15" ht="15.75" thickBot="1">
      <c r="A33" s="284"/>
      <c r="B33" s="130" t="s">
        <v>19</v>
      </c>
      <c r="C33" s="131">
        <v>3178</v>
      </c>
      <c r="D33" s="132">
        <v>100</v>
      </c>
      <c r="E33" s="132">
        <v>100</v>
      </c>
      <c r="F33" s="133"/>
      <c r="G33" s="118"/>
      <c r="I33" s="284"/>
      <c r="J33" s="130" t="s">
        <v>19</v>
      </c>
      <c r="K33" s="131">
        <v>174933</v>
      </c>
      <c r="L33" s="132">
        <v>100</v>
      </c>
      <c r="M33" s="132">
        <v>100</v>
      </c>
      <c r="N33" s="133"/>
      <c r="O33" s="118"/>
    </row>
  </sheetData>
  <mergeCells count="9">
    <mergeCell ref="I19:N19"/>
    <mergeCell ref="I20:J20"/>
    <mergeCell ref="I21:I33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3"/>
  <sheetViews>
    <sheetView workbookViewId="0">
      <selection sqref="A1:F1"/>
    </sheetView>
  </sheetViews>
  <sheetFormatPr defaultRowHeight="15"/>
  <sheetData>
    <row r="1" spans="1:16" ht="15.75" thickBot="1">
      <c r="A1" s="295" t="s">
        <v>90</v>
      </c>
      <c r="B1" s="296"/>
      <c r="C1" s="296"/>
      <c r="D1" s="296"/>
      <c r="E1" s="296"/>
      <c r="F1" s="296"/>
      <c r="G1" s="136">
        <v>2018</v>
      </c>
      <c r="J1" s="295" t="s">
        <v>90</v>
      </c>
      <c r="K1" s="296"/>
      <c r="L1" s="296"/>
      <c r="M1" s="296"/>
      <c r="N1" s="296"/>
      <c r="O1" s="296"/>
      <c r="P1" s="136"/>
    </row>
    <row r="2" spans="1:16" ht="20.25" thickBot="1">
      <c r="A2" s="297" t="s">
        <v>41</v>
      </c>
      <c r="B2" s="298"/>
      <c r="C2" s="137" t="s">
        <v>42</v>
      </c>
      <c r="D2" s="138" t="s">
        <v>43</v>
      </c>
      <c r="E2" s="138" t="s">
        <v>44</v>
      </c>
      <c r="F2" s="139" t="s">
        <v>45</v>
      </c>
      <c r="G2" s="136" t="s">
        <v>96</v>
      </c>
      <c r="J2" s="297" t="s">
        <v>41</v>
      </c>
      <c r="K2" s="298"/>
      <c r="L2" s="137" t="s">
        <v>42</v>
      </c>
      <c r="M2" s="138" t="s">
        <v>43</v>
      </c>
      <c r="N2" s="138" t="s">
        <v>44</v>
      </c>
      <c r="O2" s="139" t="s">
        <v>45</v>
      </c>
      <c r="P2" s="136" t="s">
        <v>97</v>
      </c>
    </row>
    <row r="3" spans="1:16" ht="15.75" thickBot="1">
      <c r="A3" s="292" t="s">
        <v>46</v>
      </c>
      <c r="B3" s="140" t="s">
        <v>1</v>
      </c>
      <c r="C3" s="141">
        <v>12447</v>
      </c>
      <c r="D3" s="142">
        <v>7.2134358718770466</v>
      </c>
      <c r="E3" s="142">
        <v>7.2134358718770466</v>
      </c>
      <c r="F3" s="143">
        <v>7.2134358718770466</v>
      </c>
      <c r="G3" s="136"/>
      <c r="J3" s="292" t="s">
        <v>46</v>
      </c>
      <c r="K3" s="140" t="s">
        <v>1</v>
      </c>
      <c r="L3" s="141">
        <v>274</v>
      </c>
      <c r="M3" s="142">
        <v>8.2183563287342523</v>
      </c>
      <c r="N3" s="142">
        <v>8.2183563287342523</v>
      </c>
      <c r="O3" s="143">
        <v>8.2183563287342523</v>
      </c>
      <c r="P3" s="136"/>
    </row>
    <row r="4" spans="1:16">
      <c r="A4" s="293"/>
      <c r="B4" s="144" t="s">
        <v>4</v>
      </c>
      <c r="C4" s="145">
        <v>11439</v>
      </c>
      <c r="D4" s="146">
        <v>6.6292675293967651</v>
      </c>
      <c r="E4" s="146">
        <v>6.6292675293967651</v>
      </c>
      <c r="F4" s="147">
        <v>13.842703401273813</v>
      </c>
      <c r="G4" s="136"/>
      <c r="J4" s="293"/>
      <c r="K4" s="144" t="s">
        <v>4</v>
      </c>
      <c r="L4" s="145">
        <v>176</v>
      </c>
      <c r="M4" s="146">
        <v>5.2789442111577687</v>
      </c>
      <c r="N4" s="146">
        <v>5.2789442111577687</v>
      </c>
      <c r="O4" s="147">
        <v>13.49730053989202</v>
      </c>
      <c r="P4" s="136"/>
    </row>
    <row r="5" spans="1:16">
      <c r="A5" s="293"/>
      <c r="B5" s="144" t="s">
        <v>5</v>
      </c>
      <c r="C5" s="145">
        <v>12811</v>
      </c>
      <c r="D5" s="146">
        <v>7.4243855511060373</v>
      </c>
      <c r="E5" s="146">
        <v>7.4243855511060373</v>
      </c>
      <c r="F5" s="147">
        <v>21.267088952379847</v>
      </c>
      <c r="G5" s="136"/>
      <c r="J5" s="293"/>
      <c r="K5" s="144" t="s">
        <v>5</v>
      </c>
      <c r="L5" s="145">
        <v>231</v>
      </c>
      <c r="M5" s="146">
        <v>6.9286142771445709</v>
      </c>
      <c r="N5" s="146">
        <v>6.9286142771445709</v>
      </c>
      <c r="O5" s="147">
        <v>20.425914817036592</v>
      </c>
      <c r="P5" s="136"/>
    </row>
    <row r="6" spans="1:16">
      <c r="A6" s="293"/>
      <c r="B6" s="144" t="s">
        <v>7</v>
      </c>
      <c r="C6" s="145">
        <v>14111</v>
      </c>
      <c r="D6" s="146">
        <v>8.1777772626381466</v>
      </c>
      <c r="E6" s="146">
        <v>8.1777772626381466</v>
      </c>
      <c r="F6" s="147">
        <v>29.444866215017996</v>
      </c>
      <c r="G6" s="136"/>
      <c r="J6" s="293"/>
      <c r="K6" s="144" t="s">
        <v>7</v>
      </c>
      <c r="L6" s="145">
        <v>269</v>
      </c>
      <c r="M6" s="146">
        <v>8.0683863227354529</v>
      </c>
      <c r="N6" s="146">
        <v>8.0683863227354529</v>
      </c>
      <c r="O6" s="147">
        <v>28.494301139772045</v>
      </c>
      <c r="P6" s="136"/>
    </row>
    <row r="7" spans="1:16">
      <c r="A7" s="293"/>
      <c r="B7" s="144" t="s">
        <v>8</v>
      </c>
      <c r="C7" s="145">
        <v>15519</v>
      </c>
      <c r="D7" s="146">
        <v>8.9937584394359984</v>
      </c>
      <c r="E7" s="146">
        <v>8.9937584394359984</v>
      </c>
      <c r="F7" s="147">
        <v>38.438624654453996</v>
      </c>
      <c r="G7" s="136"/>
      <c r="J7" s="293"/>
      <c r="K7" s="144" t="s">
        <v>8</v>
      </c>
      <c r="L7" s="145">
        <v>248</v>
      </c>
      <c r="M7" s="146">
        <v>7.438512297540492</v>
      </c>
      <c r="N7" s="146">
        <v>7.438512297540492</v>
      </c>
      <c r="O7" s="147">
        <v>35.932813437312539</v>
      </c>
      <c r="P7" s="136"/>
    </row>
    <row r="8" spans="1:16">
      <c r="A8" s="293"/>
      <c r="B8" s="144" t="s">
        <v>9</v>
      </c>
      <c r="C8" s="145">
        <v>16765</v>
      </c>
      <c r="D8" s="146">
        <v>9.7158554183352361</v>
      </c>
      <c r="E8" s="146">
        <v>9.7158554183352361</v>
      </c>
      <c r="F8" s="147">
        <v>48.154480072789227</v>
      </c>
      <c r="G8" s="136"/>
      <c r="J8" s="293"/>
      <c r="K8" s="144" t="s">
        <v>9</v>
      </c>
      <c r="L8" s="145">
        <v>287</v>
      </c>
      <c r="M8" s="146">
        <v>8.6082783443311346</v>
      </c>
      <c r="N8" s="146">
        <v>8.6082783443311346</v>
      </c>
      <c r="O8" s="147">
        <v>44.541091781643672</v>
      </c>
      <c r="P8" s="136"/>
    </row>
    <row r="9" spans="1:16">
      <c r="A9" s="293"/>
      <c r="B9" s="144" t="s">
        <v>11</v>
      </c>
      <c r="C9" s="145">
        <v>16870</v>
      </c>
      <c r="D9" s="146">
        <v>9.7767062873435986</v>
      </c>
      <c r="E9" s="146">
        <v>9.7767062873435986</v>
      </c>
      <c r="F9" s="147">
        <v>57.931186360132827</v>
      </c>
      <c r="G9" s="136"/>
      <c r="J9" s="293"/>
      <c r="K9" s="144" t="s">
        <v>11</v>
      </c>
      <c r="L9" s="145">
        <v>356</v>
      </c>
      <c r="M9" s="146">
        <v>10.677864427114576</v>
      </c>
      <c r="N9" s="146">
        <v>10.677864427114576</v>
      </c>
      <c r="O9" s="147">
        <v>55.21895620875825</v>
      </c>
      <c r="P9" s="136"/>
    </row>
    <row r="10" spans="1:16">
      <c r="A10" s="293"/>
      <c r="B10" s="144" t="s">
        <v>12</v>
      </c>
      <c r="C10" s="145">
        <v>13427</v>
      </c>
      <c r="D10" s="146">
        <v>7.7813773159550976</v>
      </c>
      <c r="E10" s="146">
        <v>7.7813773159550976</v>
      </c>
      <c r="F10" s="147">
        <v>65.712563676087939</v>
      </c>
      <c r="G10" s="136"/>
      <c r="J10" s="293"/>
      <c r="K10" s="144" t="s">
        <v>12</v>
      </c>
      <c r="L10" s="145">
        <v>365</v>
      </c>
      <c r="M10" s="146">
        <v>10.947810437912416</v>
      </c>
      <c r="N10" s="146">
        <v>10.947810437912416</v>
      </c>
      <c r="O10" s="147">
        <v>66.166766646670666</v>
      </c>
      <c r="P10" s="136"/>
    </row>
    <row r="11" spans="1:16">
      <c r="A11" s="293"/>
      <c r="B11" s="144" t="s">
        <v>13</v>
      </c>
      <c r="C11" s="145">
        <v>15516</v>
      </c>
      <c r="D11" s="146">
        <v>8.9920198431786176</v>
      </c>
      <c r="E11" s="146">
        <v>8.9920198431786176</v>
      </c>
      <c r="F11" s="147">
        <v>74.704583519266549</v>
      </c>
      <c r="G11" s="136"/>
      <c r="J11" s="293"/>
      <c r="K11" s="144" t="s">
        <v>13</v>
      </c>
      <c r="L11" s="145">
        <v>322</v>
      </c>
      <c r="M11" s="146">
        <v>9.6580683863227357</v>
      </c>
      <c r="N11" s="146">
        <v>9.6580683863227357</v>
      </c>
      <c r="O11" s="147">
        <v>75.824835032993406</v>
      </c>
      <c r="P11" s="136"/>
    </row>
    <row r="12" spans="1:16">
      <c r="A12" s="293"/>
      <c r="B12" s="144" t="s">
        <v>15</v>
      </c>
      <c r="C12" s="145">
        <v>15750</v>
      </c>
      <c r="D12" s="146">
        <v>9.1276303512543961</v>
      </c>
      <c r="E12" s="146">
        <v>9.1276303512543961</v>
      </c>
      <c r="F12" s="147">
        <v>83.832213870520945</v>
      </c>
      <c r="G12" s="136"/>
      <c r="J12" s="293"/>
      <c r="K12" s="144" t="s">
        <v>15</v>
      </c>
      <c r="L12" s="145">
        <v>287</v>
      </c>
      <c r="M12" s="146">
        <v>8.6082783443311346</v>
      </c>
      <c r="N12" s="146">
        <v>8.6082783443311346</v>
      </c>
      <c r="O12" s="147">
        <v>84.433113377324531</v>
      </c>
      <c r="P12" s="136"/>
    </row>
    <row r="13" spans="1:16">
      <c r="A13" s="293"/>
      <c r="B13" s="144" t="s">
        <v>16</v>
      </c>
      <c r="C13" s="145">
        <v>13968</v>
      </c>
      <c r="D13" s="146">
        <v>8.0949041743696153</v>
      </c>
      <c r="E13" s="146">
        <v>8.0949041743696153</v>
      </c>
      <c r="F13" s="147">
        <v>91.927118044890548</v>
      </c>
      <c r="G13" s="136"/>
      <c r="J13" s="293"/>
      <c r="K13" s="144" t="s">
        <v>16</v>
      </c>
      <c r="L13" s="145">
        <v>258</v>
      </c>
      <c r="M13" s="146">
        <v>7.7384523095380926</v>
      </c>
      <c r="N13" s="146">
        <v>7.7384523095380926</v>
      </c>
      <c r="O13" s="147">
        <v>92.171565686862621</v>
      </c>
      <c r="P13" s="136"/>
    </row>
    <row r="14" spans="1:16">
      <c r="A14" s="293"/>
      <c r="B14" s="144" t="s">
        <v>17</v>
      </c>
      <c r="C14" s="145">
        <v>13930</v>
      </c>
      <c r="D14" s="146">
        <v>8.0728819551094446</v>
      </c>
      <c r="E14" s="146">
        <v>8.0728819551094446</v>
      </c>
      <c r="F14" s="147">
        <v>100</v>
      </c>
      <c r="G14" s="136"/>
      <c r="J14" s="293"/>
      <c r="K14" s="144" t="s">
        <v>17</v>
      </c>
      <c r="L14" s="145">
        <v>261</v>
      </c>
      <c r="M14" s="146">
        <v>7.8284343131373726</v>
      </c>
      <c r="N14" s="146">
        <v>7.8284343131373726</v>
      </c>
      <c r="O14" s="147">
        <v>100</v>
      </c>
      <c r="P14" s="136"/>
    </row>
    <row r="15" spans="1:16" ht="15.75" thickBot="1">
      <c r="A15" s="294"/>
      <c r="B15" s="148" t="s">
        <v>19</v>
      </c>
      <c r="C15" s="149">
        <v>172553</v>
      </c>
      <c r="D15" s="150">
        <v>100</v>
      </c>
      <c r="E15" s="150">
        <v>100</v>
      </c>
      <c r="F15" s="151"/>
      <c r="G15" s="136"/>
      <c r="J15" s="294"/>
      <c r="K15" s="148" t="s">
        <v>19</v>
      </c>
      <c r="L15" s="149">
        <v>3334</v>
      </c>
      <c r="M15" s="150">
        <v>100</v>
      </c>
      <c r="N15" s="150">
        <v>100</v>
      </c>
      <c r="O15" s="151"/>
      <c r="P15" s="136"/>
    </row>
    <row r="19" spans="1:16" ht="15.75" thickBot="1">
      <c r="A19" s="295" t="s">
        <v>90</v>
      </c>
      <c r="B19" s="296"/>
      <c r="C19" s="296"/>
      <c r="D19" s="296"/>
      <c r="E19" s="296"/>
      <c r="F19" s="296"/>
      <c r="G19" s="136"/>
      <c r="J19" s="295" t="s">
        <v>90</v>
      </c>
      <c r="K19" s="296"/>
      <c r="L19" s="296"/>
      <c r="M19" s="296"/>
      <c r="N19" s="296"/>
      <c r="O19" s="296"/>
      <c r="P19" s="136"/>
    </row>
    <row r="20" spans="1:16" ht="20.25" thickBot="1">
      <c r="A20" s="297" t="s">
        <v>41</v>
      </c>
      <c r="B20" s="298"/>
      <c r="C20" s="137" t="s">
        <v>42</v>
      </c>
      <c r="D20" s="138" t="s">
        <v>43</v>
      </c>
      <c r="E20" s="138" t="s">
        <v>44</v>
      </c>
      <c r="F20" s="139" t="s">
        <v>45</v>
      </c>
      <c r="G20" s="136" t="s">
        <v>92</v>
      </c>
      <c r="J20" s="297" t="s">
        <v>41</v>
      </c>
      <c r="K20" s="298"/>
      <c r="L20" s="137" t="s">
        <v>42</v>
      </c>
      <c r="M20" s="138" t="s">
        <v>43</v>
      </c>
      <c r="N20" s="138" t="s">
        <v>44</v>
      </c>
      <c r="O20" s="139" t="s">
        <v>45</v>
      </c>
      <c r="P20" s="136" t="s">
        <v>61</v>
      </c>
    </row>
    <row r="21" spans="1:16" ht="15.75" thickBot="1">
      <c r="A21" s="292" t="s">
        <v>46</v>
      </c>
      <c r="B21" s="140" t="s">
        <v>1</v>
      </c>
      <c r="C21" s="141">
        <v>254</v>
      </c>
      <c r="D21" s="142">
        <v>8.2307193778353849</v>
      </c>
      <c r="E21" s="142">
        <v>8.2307193778353849</v>
      </c>
      <c r="F21" s="143">
        <v>8.2307193778353849</v>
      </c>
      <c r="G21" s="136"/>
      <c r="J21" s="292" t="s">
        <v>46</v>
      </c>
      <c r="K21" s="140" t="s">
        <v>1</v>
      </c>
      <c r="L21" s="141">
        <v>17634</v>
      </c>
      <c r="M21" s="142">
        <v>7.2592098600768153</v>
      </c>
      <c r="N21" s="142">
        <v>7.2592098600768153</v>
      </c>
      <c r="O21" s="143">
        <v>7.2592098600768153</v>
      </c>
      <c r="P21" s="136"/>
    </row>
    <row r="22" spans="1:16">
      <c r="A22" s="293"/>
      <c r="B22" s="144" t="s">
        <v>4</v>
      </c>
      <c r="C22" s="145">
        <v>168</v>
      </c>
      <c r="D22" s="146">
        <v>5.4439403758911205</v>
      </c>
      <c r="E22" s="146">
        <v>5.4439403758911205</v>
      </c>
      <c r="F22" s="147">
        <v>13.674659753726507</v>
      </c>
      <c r="G22" s="136"/>
      <c r="J22" s="293"/>
      <c r="K22" s="144" t="s">
        <v>4</v>
      </c>
      <c r="L22" s="145">
        <v>15895</v>
      </c>
      <c r="M22" s="146">
        <v>6.5433333744993192</v>
      </c>
      <c r="N22" s="146">
        <v>6.5433333744993192</v>
      </c>
      <c r="O22" s="147">
        <v>13.802543234576135</v>
      </c>
      <c r="P22" s="136"/>
    </row>
    <row r="23" spans="1:16">
      <c r="A23" s="293"/>
      <c r="B23" s="144" t="s">
        <v>5</v>
      </c>
      <c r="C23" s="145">
        <v>218</v>
      </c>
      <c r="D23" s="146">
        <v>7.0641607258587173</v>
      </c>
      <c r="E23" s="146">
        <v>7.0641607258587173</v>
      </c>
      <c r="F23" s="147">
        <v>20.738820479585225</v>
      </c>
      <c r="G23" s="136"/>
      <c r="J23" s="293"/>
      <c r="K23" s="144" t="s">
        <v>5</v>
      </c>
      <c r="L23" s="145">
        <v>18142</v>
      </c>
      <c r="M23" s="146">
        <v>7.4683330657544289</v>
      </c>
      <c r="N23" s="146">
        <v>7.4683330657544289</v>
      </c>
      <c r="O23" s="147">
        <v>21.270876300330563</v>
      </c>
      <c r="P23" s="136"/>
    </row>
    <row r="24" spans="1:16">
      <c r="A24" s="293"/>
      <c r="B24" s="144" t="s">
        <v>7</v>
      </c>
      <c r="C24" s="145">
        <v>249</v>
      </c>
      <c r="D24" s="146">
        <v>8.0686973428386271</v>
      </c>
      <c r="E24" s="146">
        <v>8.0686973428386271</v>
      </c>
      <c r="F24" s="147">
        <v>28.807517822423851</v>
      </c>
      <c r="G24" s="136"/>
      <c r="J24" s="293"/>
      <c r="K24" s="144" t="s">
        <v>7</v>
      </c>
      <c r="L24" s="145">
        <v>20115</v>
      </c>
      <c r="M24" s="146">
        <v>8.2805379570968096</v>
      </c>
      <c r="N24" s="146">
        <v>8.2805379570968096</v>
      </c>
      <c r="O24" s="147">
        <v>29.551414257427371</v>
      </c>
      <c r="P24" s="136"/>
    </row>
    <row r="25" spans="1:16">
      <c r="A25" s="293"/>
      <c r="B25" s="144" t="s">
        <v>8</v>
      </c>
      <c r="C25" s="145">
        <v>235</v>
      </c>
      <c r="D25" s="146">
        <v>7.6150356448476995</v>
      </c>
      <c r="E25" s="146">
        <v>7.6150356448476995</v>
      </c>
      <c r="F25" s="147">
        <v>36.422553467271548</v>
      </c>
      <c r="G25" s="136"/>
      <c r="J25" s="293"/>
      <c r="K25" s="144" t="s">
        <v>8</v>
      </c>
      <c r="L25" s="145">
        <v>21814</v>
      </c>
      <c r="M25" s="146">
        <v>8.9799480485264631</v>
      </c>
      <c r="N25" s="146">
        <v>8.9799480485264631</v>
      </c>
      <c r="O25" s="147">
        <v>38.531362305953834</v>
      </c>
      <c r="P25" s="136"/>
    </row>
    <row r="26" spans="1:16">
      <c r="A26" s="293"/>
      <c r="B26" s="144" t="s">
        <v>9</v>
      </c>
      <c r="C26" s="145">
        <v>274</v>
      </c>
      <c r="D26" s="146">
        <v>8.8788075178224233</v>
      </c>
      <c r="E26" s="146">
        <v>8.8788075178224233</v>
      </c>
      <c r="F26" s="147">
        <v>45.301360985093972</v>
      </c>
      <c r="G26" s="136"/>
      <c r="J26" s="293"/>
      <c r="K26" s="144" t="s">
        <v>9</v>
      </c>
      <c r="L26" s="145">
        <v>23524</v>
      </c>
      <c r="M26" s="146">
        <v>9.6838863983467736</v>
      </c>
      <c r="N26" s="146">
        <v>9.6838863983467736</v>
      </c>
      <c r="O26" s="147">
        <v>48.215248704300613</v>
      </c>
      <c r="P26" s="136"/>
    </row>
    <row r="27" spans="1:16">
      <c r="A27" s="293"/>
      <c r="B27" s="144" t="s">
        <v>11</v>
      </c>
      <c r="C27" s="145">
        <v>337</v>
      </c>
      <c r="D27" s="146">
        <v>10.920285158781594</v>
      </c>
      <c r="E27" s="146">
        <v>10.920285158781594</v>
      </c>
      <c r="F27" s="147">
        <v>56.221646143875567</v>
      </c>
      <c r="G27" s="136"/>
      <c r="J27" s="293"/>
      <c r="K27" s="144" t="s">
        <v>11</v>
      </c>
      <c r="L27" s="145">
        <v>23900</v>
      </c>
      <c r="M27" s="146">
        <v>9.8386705033365036</v>
      </c>
      <c r="N27" s="146">
        <v>9.8386705033365036</v>
      </c>
      <c r="O27" s="147">
        <v>58.053919207637115</v>
      </c>
      <c r="P27" s="136"/>
    </row>
    <row r="28" spans="1:16">
      <c r="A28" s="293"/>
      <c r="B28" s="144" t="s">
        <v>12</v>
      </c>
      <c r="C28" s="145">
        <v>284</v>
      </c>
      <c r="D28" s="146">
        <v>9.2028515878159425</v>
      </c>
      <c r="E28" s="146">
        <v>9.2028515878159425</v>
      </c>
      <c r="F28" s="147">
        <v>65.424497731691517</v>
      </c>
      <c r="G28" s="136"/>
      <c r="J28" s="293"/>
      <c r="K28" s="144" t="s">
        <v>12</v>
      </c>
      <c r="L28" s="145">
        <v>19418</v>
      </c>
      <c r="M28" s="146">
        <v>7.9936110390706361</v>
      </c>
      <c r="N28" s="146">
        <v>7.9936110390706361</v>
      </c>
      <c r="O28" s="147">
        <v>66.047530246707751</v>
      </c>
      <c r="P28" s="136"/>
    </row>
    <row r="29" spans="1:16">
      <c r="A29" s="293"/>
      <c r="B29" s="144" t="s">
        <v>13</v>
      </c>
      <c r="C29" s="145">
        <v>303</v>
      </c>
      <c r="D29" s="146">
        <v>9.8185353208036297</v>
      </c>
      <c r="E29" s="146">
        <v>9.8185353208036297</v>
      </c>
      <c r="F29" s="147">
        <v>75.243033052495136</v>
      </c>
      <c r="G29" s="136"/>
      <c r="J29" s="293"/>
      <c r="K29" s="144" t="s">
        <v>13</v>
      </c>
      <c r="L29" s="145">
        <v>21586</v>
      </c>
      <c r="M29" s="146">
        <v>8.8860896018837554</v>
      </c>
      <c r="N29" s="146">
        <v>8.8860896018837554</v>
      </c>
      <c r="O29" s="147">
        <v>74.933619848591505</v>
      </c>
      <c r="P29" s="136"/>
    </row>
    <row r="30" spans="1:16">
      <c r="A30" s="293"/>
      <c r="B30" s="144" t="s">
        <v>15</v>
      </c>
      <c r="C30" s="145">
        <v>270</v>
      </c>
      <c r="D30" s="146">
        <v>8.7491898898250167</v>
      </c>
      <c r="E30" s="146">
        <v>8.7491898898250167</v>
      </c>
      <c r="F30" s="147">
        <v>83.992222942320154</v>
      </c>
      <c r="G30" s="136"/>
      <c r="J30" s="293"/>
      <c r="K30" s="144" t="s">
        <v>15</v>
      </c>
      <c r="L30" s="145">
        <v>21681</v>
      </c>
      <c r="M30" s="146">
        <v>8.9251972879848847</v>
      </c>
      <c r="N30" s="146">
        <v>8.9251972879848847</v>
      </c>
      <c r="O30" s="147">
        <v>83.858817136576391</v>
      </c>
      <c r="P30" s="136"/>
    </row>
    <row r="31" spans="1:16">
      <c r="A31" s="293"/>
      <c r="B31" s="144" t="s">
        <v>16</v>
      </c>
      <c r="C31" s="145">
        <v>246</v>
      </c>
      <c r="D31" s="146">
        <v>7.9714841218405708</v>
      </c>
      <c r="E31" s="146">
        <v>7.9714841218405708</v>
      </c>
      <c r="F31" s="147">
        <v>91.963707064160729</v>
      </c>
      <c r="G31" s="136"/>
      <c r="J31" s="293"/>
      <c r="K31" s="144" t="s">
        <v>16</v>
      </c>
      <c r="L31" s="145">
        <v>19520</v>
      </c>
      <c r="M31" s="146">
        <v>8.0356003441476371</v>
      </c>
      <c r="N31" s="146">
        <v>8.0356003441476371</v>
      </c>
      <c r="O31" s="147">
        <v>91.894417480724016</v>
      </c>
      <c r="P31" s="136"/>
    </row>
    <row r="32" spans="1:16">
      <c r="A32" s="293"/>
      <c r="B32" s="144" t="s">
        <v>17</v>
      </c>
      <c r="C32" s="145">
        <v>248</v>
      </c>
      <c r="D32" s="146">
        <v>8.0362929358392741</v>
      </c>
      <c r="E32" s="146">
        <v>8.0362929358392741</v>
      </c>
      <c r="F32" s="147">
        <v>100</v>
      </c>
      <c r="G32" s="136"/>
      <c r="J32" s="293"/>
      <c r="K32" s="144" t="s">
        <v>17</v>
      </c>
      <c r="L32" s="145">
        <v>19690</v>
      </c>
      <c r="M32" s="146">
        <v>8.1055825192759716</v>
      </c>
      <c r="N32" s="146">
        <v>8.1055825192759716</v>
      </c>
      <c r="O32" s="147">
        <v>100</v>
      </c>
      <c r="P32" s="136"/>
    </row>
    <row r="33" spans="1:16" ht="15.75" thickBot="1">
      <c r="A33" s="294"/>
      <c r="B33" s="148" t="s">
        <v>19</v>
      </c>
      <c r="C33" s="149">
        <v>3086</v>
      </c>
      <c r="D33" s="150">
        <v>100</v>
      </c>
      <c r="E33" s="150">
        <v>100</v>
      </c>
      <c r="F33" s="151"/>
      <c r="G33" s="136"/>
      <c r="J33" s="294"/>
      <c r="K33" s="148" t="s">
        <v>19</v>
      </c>
      <c r="L33" s="149">
        <v>242919</v>
      </c>
      <c r="M33" s="150">
        <v>100</v>
      </c>
      <c r="N33" s="150">
        <v>100</v>
      </c>
      <c r="O33" s="151"/>
      <c r="P33" s="136"/>
    </row>
  </sheetData>
  <mergeCells count="12">
    <mergeCell ref="J19:O19"/>
    <mergeCell ref="J20:K20"/>
    <mergeCell ref="J21:J33"/>
    <mergeCell ref="J1:O1"/>
    <mergeCell ref="J2:K2"/>
    <mergeCell ref="J3:J15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V34"/>
  <sheetViews>
    <sheetView workbookViewId="0">
      <selection sqref="A1:XFD1048576"/>
    </sheetView>
  </sheetViews>
  <sheetFormatPr defaultRowHeight="15"/>
  <sheetData>
    <row r="1" spans="2:22" ht="15.75" thickBot="1">
      <c r="B1" s="299" t="s">
        <v>91</v>
      </c>
      <c r="C1" s="300"/>
      <c r="D1" s="300"/>
      <c r="E1" s="300"/>
      <c r="F1" s="300"/>
      <c r="G1" s="300"/>
      <c r="H1" s="155">
        <v>2019</v>
      </c>
      <c r="K1" s="299" t="s">
        <v>91</v>
      </c>
      <c r="L1" s="300"/>
      <c r="M1" s="300"/>
      <c r="N1" s="300"/>
      <c r="O1" s="300"/>
      <c r="P1" s="300"/>
      <c r="Q1" s="155"/>
      <c r="S1" t="s">
        <v>103</v>
      </c>
    </row>
    <row r="2" spans="2:22" ht="24" thickBot="1">
      <c r="B2" s="301" t="s">
        <v>41</v>
      </c>
      <c r="C2" s="302"/>
      <c r="D2" s="156" t="s">
        <v>42</v>
      </c>
      <c r="E2" s="157" t="s">
        <v>43</v>
      </c>
      <c r="F2" s="157" t="s">
        <v>44</v>
      </c>
      <c r="G2" s="158" t="s">
        <v>45</v>
      </c>
      <c r="H2" s="155"/>
      <c r="K2" s="301" t="s">
        <v>41</v>
      </c>
      <c r="L2" s="302"/>
      <c r="M2" s="156" t="s">
        <v>42</v>
      </c>
      <c r="N2" s="157" t="s">
        <v>43</v>
      </c>
      <c r="O2" s="157" t="s">
        <v>44</v>
      </c>
      <c r="P2" s="158" t="s">
        <v>45</v>
      </c>
      <c r="Q2" s="155"/>
      <c r="S2" s="172" t="s">
        <v>1</v>
      </c>
      <c r="T2" s="173">
        <v>12544</v>
      </c>
      <c r="U2" s="173">
        <v>233</v>
      </c>
      <c r="V2" s="173">
        <v>17425</v>
      </c>
    </row>
    <row r="3" spans="2:22" ht="15.75" thickBot="1">
      <c r="B3" s="303" t="s">
        <v>46</v>
      </c>
      <c r="C3" s="159" t="s">
        <v>1</v>
      </c>
      <c r="D3" s="160">
        <v>12544</v>
      </c>
      <c r="E3" s="161">
        <v>7.2852720651864589</v>
      </c>
      <c r="F3" s="161">
        <v>7.2852720651864589</v>
      </c>
      <c r="G3" s="162">
        <v>7.2852720651864589</v>
      </c>
      <c r="H3" s="155"/>
      <c r="K3" s="303" t="s">
        <v>46</v>
      </c>
      <c r="L3" s="159" t="s">
        <v>1</v>
      </c>
      <c r="M3" s="160">
        <v>233</v>
      </c>
      <c r="N3" s="161">
        <v>7.3432083202017022</v>
      </c>
      <c r="O3" s="161">
        <v>7.3432083202017022</v>
      </c>
      <c r="P3" s="162">
        <v>7.3432083202017022</v>
      </c>
      <c r="Q3" s="155"/>
      <c r="S3" s="172" t="s">
        <v>4</v>
      </c>
      <c r="T3" s="173">
        <v>11617</v>
      </c>
      <c r="U3" s="173">
        <v>209</v>
      </c>
      <c r="V3" s="173">
        <v>16207</v>
      </c>
    </row>
    <row r="4" spans="2:22">
      <c r="B4" s="304"/>
      <c r="C4" s="163" t="s">
        <v>4</v>
      </c>
      <c r="D4" s="164">
        <v>11617</v>
      </c>
      <c r="E4" s="165">
        <v>6.7468913888130659</v>
      </c>
      <c r="F4" s="165">
        <v>6.7468913888130659</v>
      </c>
      <c r="G4" s="166">
        <v>14.032163453999525</v>
      </c>
      <c r="H4" s="155"/>
      <c r="K4" s="304"/>
      <c r="L4" s="163" t="s">
        <v>4</v>
      </c>
      <c r="M4" s="164">
        <v>209</v>
      </c>
      <c r="N4" s="165">
        <v>6.5868263473053901</v>
      </c>
      <c r="O4" s="165">
        <v>6.5868263473053901</v>
      </c>
      <c r="P4" s="166">
        <v>13.930034667507091</v>
      </c>
      <c r="Q4" s="155"/>
      <c r="S4" s="172" t="s">
        <v>5</v>
      </c>
      <c r="T4" s="173">
        <v>14659</v>
      </c>
      <c r="U4" s="173">
        <v>307</v>
      </c>
      <c r="V4" s="173">
        <v>20424</v>
      </c>
    </row>
    <row r="5" spans="2:22">
      <c r="B5" s="304"/>
      <c r="C5" s="163" t="s">
        <v>5</v>
      </c>
      <c r="D5" s="164">
        <v>14659</v>
      </c>
      <c r="E5" s="165">
        <v>8.5136163268150753</v>
      </c>
      <c r="F5" s="165">
        <v>8.5136163268150753</v>
      </c>
      <c r="G5" s="166">
        <v>22.545779780814598</v>
      </c>
      <c r="H5" s="155"/>
      <c r="K5" s="304"/>
      <c r="L5" s="163" t="s">
        <v>5</v>
      </c>
      <c r="M5" s="164">
        <v>307</v>
      </c>
      <c r="N5" s="165">
        <v>9.6753860699653327</v>
      </c>
      <c r="O5" s="165">
        <v>9.6753860699653327</v>
      </c>
      <c r="P5" s="166">
        <v>23.605420737472425</v>
      </c>
      <c r="Q5" s="155"/>
      <c r="S5" s="172" t="s">
        <v>7</v>
      </c>
      <c r="T5" s="173">
        <v>13533</v>
      </c>
      <c r="U5" s="173">
        <v>208</v>
      </c>
      <c r="V5" s="173">
        <v>19252</v>
      </c>
    </row>
    <row r="6" spans="2:22">
      <c r="B6" s="304"/>
      <c r="C6" s="163" t="s">
        <v>7</v>
      </c>
      <c r="D6" s="164">
        <v>13533</v>
      </c>
      <c r="E6" s="165">
        <v>7.8596609421371451</v>
      </c>
      <c r="F6" s="165">
        <v>7.8596609421371451</v>
      </c>
      <c r="G6" s="166">
        <v>30.405440722951742</v>
      </c>
      <c r="H6" s="155"/>
      <c r="K6" s="304"/>
      <c r="L6" s="163" t="s">
        <v>7</v>
      </c>
      <c r="M6" s="164">
        <v>208</v>
      </c>
      <c r="N6" s="165">
        <v>6.5553104317680422</v>
      </c>
      <c r="O6" s="165">
        <v>6.5553104317680422</v>
      </c>
      <c r="P6" s="166">
        <v>30.160731169240467</v>
      </c>
      <c r="Q6" s="155"/>
      <c r="S6" s="172" t="s">
        <v>8</v>
      </c>
      <c r="T6" s="173">
        <v>14360</v>
      </c>
      <c r="U6" s="173">
        <v>227</v>
      </c>
      <c r="V6" s="173">
        <v>20141</v>
      </c>
    </row>
    <row r="7" spans="2:22">
      <c r="B7" s="304"/>
      <c r="C7" s="163" t="s">
        <v>8</v>
      </c>
      <c r="D7" s="164">
        <v>14360</v>
      </c>
      <c r="E7" s="165">
        <v>8.3399638756439369</v>
      </c>
      <c r="F7" s="165">
        <v>8.3399638756439369</v>
      </c>
      <c r="G7" s="166">
        <v>38.745404598595677</v>
      </c>
      <c r="H7" s="155"/>
      <c r="K7" s="304"/>
      <c r="L7" s="163" t="s">
        <v>8</v>
      </c>
      <c r="M7" s="164">
        <v>227</v>
      </c>
      <c r="N7" s="165">
        <v>7.1541128269776237</v>
      </c>
      <c r="O7" s="165">
        <v>7.1541128269776237</v>
      </c>
      <c r="P7" s="166">
        <v>37.314843996218087</v>
      </c>
      <c r="Q7" s="155"/>
      <c r="S7" s="172" t="s">
        <v>9</v>
      </c>
      <c r="T7" s="173">
        <v>16916</v>
      </c>
      <c r="U7" s="173">
        <v>350</v>
      </c>
      <c r="V7" s="173">
        <v>23543</v>
      </c>
    </row>
    <row r="8" spans="2:22">
      <c r="B8" s="304"/>
      <c r="C8" s="163" t="s">
        <v>9</v>
      </c>
      <c r="D8" s="164">
        <v>16916</v>
      </c>
      <c r="E8" s="165">
        <v>9.8244309833142633</v>
      </c>
      <c r="F8" s="165">
        <v>9.8244309833142633</v>
      </c>
      <c r="G8" s="166">
        <v>48.569835581909942</v>
      </c>
      <c r="H8" s="155"/>
      <c r="K8" s="304"/>
      <c r="L8" s="163" t="s">
        <v>9</v>
      </c>
      <c r="M8" s="164">
        <v>350</v>
      </c>
      <c r="N8" s="165">
        <v>11.030570438071226</v>
      </c>
      <c r="O8" s="165">
        <v>11.030570438071226</v>
      </c>
      <c r="P8" s="166">
        <v>48.345414434289317</v>
      </c>
      <c r="Q8" s="155"/>
      <c r="S8" s="172" t="s">
        <v>11</v>
      </c>
      <c r="T8" s="173">
        <v>16481</v>
      </c>
      <c r="U8" s="173">
        <v>338</v>
      </c>
      <c r="V8" s="173">
        <v>22964</v>
      </c>
    </row>
    <row r="9" spans="2:22">
      <c r="B9" s="304"/>
      <c r="C9" s="163" t="s">
        <v>11</v>
      </c>
      <c r="D9" s="164">
        <v>16481</v>
      </c>
      <c r="E9" s="165">
        <v>9.5717928018445484</v>
      </c>
      <c r="F9" s="165">
        <v>9.5717928018445484</v>
      </c>
      <c r="G9" s="166">
        <v>58.141628383754494</v>
      </c>
      <c r="H9" s="155"/>
      <c r="K9" s="304"/>
      <c r="L9" s="163" t="s">
        <v>11</v>
      </c>
      <c r="M9" s="164">
        <v>338</v>
      </c>
      <c r="N9" s="165">
        <v>10.652379451623069</v>
      </c>
      <c r="O9" s="165">
        <v>10.652379451623069</v>
      </c>
      <c r="P9" s="166">
        <v>58.997793885912387</v>
      </c>
      <c r="Q9" s="155"/>
      <c r="S9" s="172" t="s">
        <v>12</v>
      </c>
      <c r="T9" s="173">
        <v>13669</v>
      </c>
      <c r="U9" s="173">
        <v>300</v>
      </c>
      <c r="V9" s="173">
        <v>19961</v>
      </c>
    </row>
    <row r="10" spans="2:22">
      <c r="B10" s="304"/>
      <c r="C10" s="163" t="s">
        <v>12</v>
      </c>
      <c r="D10" s="164">
        <v>13669</v>
      </c>
      <c r="E10" s="165">
        <v>7.9386466724357234</v>
      </c>
      <c r="F10" s="165">
        <v>7.9386466724357234</v>
      </c>
      <c r="G10" s="166">
        <v>66.080275056190217</v>
      </c>
      <c r="H10" s="155"/>
      <c r="K10" s="304"/>
      <c r="L10" s="163" t="s">
        <v>12</v>
      </c>
      <c r="M10" s="164">
        <v>300</v>
      </c>
      <c r="N10" s="165">
        <v>9.4547746612039081</v>
      </c>
      <c r="O10" s="165">
        <v>9.4547746612039081</v>
      </c>
      <c r="P10" s="166">
        <v>68.4525685471163</v>
      </c>
      <c r="Q10" s="155"/>
      <c r="S10" s="172" t="s">
        <v>13</v>
      </c>
      <c r="T10" s="173">
        <v>15036</v>
      </c>
      <c r="U10" s="173">
        <v>255</v>
      </c>
      <c r="V10" s="173">
        <v>20983</v>
      </c>
    </row>
    <row r="11" spans="2:22">
      <c r="B11" s="304"/>
      <c r="C11" s="163" t="s">
        <v>13</v>
      </c>
      <c r="D11" s="164">
        <v>15036</v>
      </c>
      <c r="E11" s="165">
        <v>8.7325694174221624</v>
      </c>
      <c r="F11" s="165">
        <v>8.7325694174221624</v>
      </c>
      <c r="G11" s="166">
        <v>74.812844473612373</v>
      </c>
      <c r="H11" s="155"/>
      <c r="K11" s="304"/>
      <c r="L11" s="163" t="s">
        <v>13</v>
      </c>
      <c r="M11" s="164">
        <v>255</v>
      </c>
      <c r="N11" s="165">
        <v>8.0365584620233221</v>
      </c>
      <c r="O11" s="165">
        <v>8.0365584620233221</v>
      </c>
      <c r="P11" s="166">
        <v>76.489127009139608</v>
      </c>
      <c r="Q11" s="155"/>
      <c r="S11" s="172" t="s">
        <v>15</v>
      </c>
      <c r="T11" s="173">
        <v>15602</v>
      </c>
      <c r="U11" s="173">
        <v>268</v>
      </c>
      <c r="V11" s="173">
        <v>21440</v>
      </c>
    </row>
    <row r="12" spans="2:22">
      <c r="B12" s="304"/>
      <c r="C12" s="163" t="s">
        <v>15</v>
      </c>
      <c r="D12" s="164">
        <v>15602</v>
      </c>
      <c r="E12" s="165">
        <v>9.0612894420471246</v>
      </c>
      <c r="F12" s="165">
        <v>9.0612894420471246</v>
      </c>
      <c r="G12" s="166">
        <v>83.874133915659499</v>
      </c>
      <c r="H12" s="155"/>
      <c r="K12" s="304"/>
      <c r="L12" s="163" t="s">
        <v>15</v>
      </c>
      <c r="M12" s="164">
        <v>268</v>
      </c>
      <c r="N12" s="165">
        <v>8.4462653640088252</v>
      </c>
      <c r="O12" s="165">
        <v>8.4462653640088252</v>
      </c>
      <c r="P12" s="166">
        <v>84.935392373148446</v>
      </c>
      <c r="Q12" s="155"/>
      <c r="S12" s="172" t="s">
        <v>16</v>
      </c>
      <c r="T12" s="173">
        <v>14180</v>
      </c>
      <c r="U12" s="173">
        <v>222</v>
      </c>
      <c r="V12" s="173">
        <v>19879</v>
      </c>
    </row>
    <row r="13" spans="2:22">
      <c r="B13" s="304"/>
      <c r="C13" s="163" t="s">
        <v>16</v>
      </c>
      <c r="D13" s="164">
        <v>14180</v>
      </c>
      <c r="E13" s="165">
        <v>8.235423938484054</v>
      </c>
      <c r="F13" s="165">
        <v>8.235423938484054</v>
      </c>
      <c r="G13" s="166">
        <v>92.10955785414356</v>
      </c>
      <c r="H13" s="155"/>
      <c r="K13" s="304"/>
      <c r="L13" s="163" t="s">
        <v>16</v>
      </c>
      <c r="M13" s="164">
        <v>222</v>
      </c>
      <c r="N13" s="165">
        <v>6.9965332492908914</v>
      </c>
      <c r="O13" s="165">
        <v>6.9965332492908914</v>
      </c>
      <c r="P13" s="166">
        <v>91.931925622439337</v>
      </c>
      <c r="Q13" s="155"/>
      <c r="S13" s="172" t="s">
        <v>17</v>
      </c>
      <c r="T13" s="173">
        <v>13586</v>
      </c>
      <c r="U13" s="173">
        <v>256</v>
      </c>
      <c r="V13" s="173">
        <v>19165</v>
      </c>
    </row>
    <row r="14" spans="2:22">
      <c r="B14" s="304"/>
      <c r="C14" s="163" t="s">
        <v>17</v>
      </c>
      <c r="D14" s="164">
        <v>13586</v>
      </c>
      <c r="E14" s="165">
        <v>7.8904421458564435</v>
      </c>
      <c r="F14" s="165">
        <v>7.8904421458564435</v>
      </c>
      <c r="G14" s="166">
        <v>100</v>
      </c>
      <c r="H14" s="155"/>
      <c r="K14" s="304"/>
      <c r="L14" s="163" t="s">
        <v>17</v>
      </c>
      <c r="M14" s="164">
        <v>256</v>
      </c>
      <c r="N14" s="165">
        <v>8.0680743775606683</v>
      </c>
      <c r="O14" s="165">
        <v>8.0680743775606683</v>
      </c>
      <c r="P14" s="166">
        <v>100</v>
      </c>
      <c r="Q14" s="155"/>
      <c r="S14" s="174" t="s">
        <v>102</v>
      </c>
      <c r="T14" s="175">
        <v>172183</v>
      </c>
      <c r="U14" s="175">
        <v>3173</v>
      </c>
      <c r="V14" s="175">
        <v>241384</v>
      </c>
    </row>
    <row r="15" spans="2:22" ht="15.75" thickBot="1">
      <c r="B15" s="305"/>
      <c r="C15" s="167" t="s">
        <v>19</v>
      </c>
      <c r="D15" s="168">
        <v>172183</v>
      </c>
      <c r="E15" s="169">
        <v>100</v>
      </c>
      <c r="F15" s="169">
        <v>100</v>
      </c>
      <c r="G15" s="170"/>
      <c r="H15" s="155"/>
      <c r="K15" s="305"/>
      <c r="L15" s="167" t="s">
        <v>19</v>
      </c>
      <c r="M15" s="168">
        <v>3173</v>
      </c>
      <c r="N15" s="169">
        <v>100</v>
      </c>
      <c r="O15" s="169">
        <v>100</v>
      </c>
      <c r="P15" s="170"/>
      <c r="Q15" s="155"/>
    </row>
    <row r="16" spans="2:22">
      <c r="B16" t="s">
        <v>59</v>
      </c>
      <c r="K16" t="s">
        <v>60</v>
      </c>
    </row>
    <row r="19" spans="2:17" ht="15.75" thickBot="1">
      <c r="B19" s="299" t="s">
        <v>91</v>
      </c>
      <c r="C19" s="300"/>
      <c r="D19" s="300"/>
      <c r="E19" s="300"/>
      <c r="F19" s="300"/>
      <c r="G19" s="300"/>
      <c r="H19" s="155"/>
      <c r="K19" s="299" t="s">
        <v>91</v>
      </c>
      <c r="L19" s="300"/>
      <c r="M19" s="300"/>
      <c r="N19" s="300"/>
      <c r="O19" s="300"/>
      <c r="P19" s="300"/>
      <c r="Q19" s="155"/>
    </row>
    <row r="20" spans="2:17" ht="24" thickBot="1">
      <c r="B20" s="301" t="s">
        <v>41</v>
      </c>
      <c r="C20" s="302"/>
      <c r="D20" s="156" t="s">
        <v>42</v>
      </c>
      <c r="E20" s="157" t="s">
        <v>43</v>
      </c>
      <c r="F20" s="157" t="s">
        <v>44</v>
      </c>
      <c r="G20" s="158" t="s">
        <v>45</v>
      </c>
      <c r="H20" s="155"/>
      <c r="K20" s="301" t="s">
        <v>41</v>
      </c>
      <c r="L20" s="302"/>
      <c r="M20" s="156" t="s">
        <v>42</v>
      </c>
      <c r="N20" s="157" t="s">
        <v>43</v>
      </c>
      <c r="O20" s="157" t="s">
        <v>44</v>
      </c>
      <c r="P20" s="158" t="s">
        <v>45</v>
      </c>
      <c r="Q20" s="155"/>
    </row>
    <row r="21" spans="2:17" ht="15.75" thickBot="1">
      <c r="B21" s="303" t="s">
        <v>46</v>
      </c>
      <c r="C21" s="159" t="s">
        <v>1</v>
      </c>
      <c r="D21" s="160">
        <v>214</v>
      </c>
      <c r="E21" s="161">
        <v>7.1763916834339376</v>
      </c>
      <c r="F21" s="161">
        <v>7.1763916834339376</v>
      </c>
      <c r="G21" s="162">
        <v>7.1763916834339376</v>
      </c>
      <c r="H21" s="155"/>
      <c r="K21" s="303" t="s">
        <v>46</v>
      </c>
      <c r="L21" s="159" t="s">
        <v>1</v>
      </c>
      <c r="M21" s="160">
        <v>17425</v>
      </c>
      <c r="N21" s="161">
        <v>7.2187883206840553</v>
      </c>
      <c r="O21" s="161">
        <v>7.2187883206840553</v>
      </c>
      <c r="P21" s="162">
        <v>7.2187883206840553</v>
      </c>
      <c r="Q21" s="155"/>
    </row>
    <row r="22" spans="2:17">
      <c r="B22" s="304"/>
      <c r="C22" s="163" t="s">
        <v>4</v>
      </c>
      <c r="D22" s="164">
        <v>203</v>
      </c>
      <c r="E22" s="165">
        <v>6.807511737089202</v>
      </c>
      <c r="F22" s="165">
        <v>6.807511737089202</v>
      </c>
      <c r="G22" s="166">
        <v>13.98390342052314</v>
      </c>
      <c r="H22" s="155"/>
      <c r="K22" s="304"/>
      <c r="L22" s="163" t="s">
        <v>4</v>
      </c>
      <c r="M22" s="164">
        <v>16207</v>
      </c>
      <c r="N22" s="165">
        <v>6.7141981241507303</v>
      </c>
      <c r="O22" s="165">
        <v>6.7141981241507303</v>
      </c>
      <c r="P22" s="166">
        <v>13.932986444834786</v>
      </c>
      <c r="Q22" s="155"/>
    </row>
    <row r="23" spans="2:17">
      <c r="B23" s="304"/>
      <c r="C23" s="163" t="s">
        <v>5</v>
      </c>
      <c r="D23" s="164">
        <v>283</v>
      </c>
      <c r="E23" s="165">
        <v>9.4902749832327302</v>
      </c>
      <c r="F23" s="165">
        <v>9.4902749832327302</v>
      </c>
      <c r="G23" s="166">
        <v>23.474178403755868</v>
      </c>
      <c r="H23" s="155"/>
      <c r="K23" s="304"/>
      <c r="L23" s="163" t="s">
        <v>5</v>
      </c>
      <c r="M23" s="164">
        <v>20424</v>
      </c>
      <c r="N23" s="165">
        <v>8.4612070394060925</v>
      </c>
      <c r="O23" s="165">
        <v>8.4612070394060925</v>
      </c>
      <c r="P23" s="166">
        <v>22.394193484240876</v>
      </c>
      <c r="Q23" s="155"/>
    </row>
    <row r="24" spans="2:17">
      <c r="B24" s="304"/>
      <c r="C24" s="163" t="s">
        <v>7</v>
      </c>
      <c r="D24" s="164">
        <v>199</v>
      </c>
      <c r="E24" s="165">
        <v>6.6733735747820253</v>
      </c>
      <c r="F24" s="165">
        <v>6.6733735747820253</v>
      </c>
      <c r="G24" s="166">
        <v>30.147551978537894</v>
      </c>
      <c r="H24" s="155"/>
      <c r="K24" s="304"/>
      <c r="L24" s="163" t="s">
        <v>7</v>
      </c>
      <c r="M24" s="164">
        <v>19252</v>
      </c>
      <c r="N24" s="165">
        <v>7.9756736154840429</v>
      </c>
      <c r="O24" s="165">
        <v>7.9756736154840429</v>
      </c>
      <c r="P24" s="166">
        <v>30.369867099724917</v>
      </c>
      <c r="Q24" s="155"/>
    </row>
    <row r="25" spans="2:17">
      <c r="B25" s="304"/>
      <c r="C25" s="163" t="s">
        <v>8</v>
      </c>
      <c r="D25" s="164">
        <v>217</v>
      </c>
      <c r="E25" s="165">
        <v>7.276995305164319</v>
      </c>
      <c r="F25" s="165">
        <v>7.276995305164319</v>
      </c>
      <c r="G25" s="166">
        <v>37.424547283702211</v>
      </c>
      <c r="H25" s="155"/>
      <c r="K25" s="304"/>
      <c r="L25" s="163" t="s">
        <v>8</v>
      </c>
      <c r="M25" s="164">
        <v>20141</v>
      </c>
      <c r="N25" s="165">
        <v>8.343966460080205</v>
      </c>
      <c r="O25" s="165">
        <v>8.343966460080205</v>
      </c>
      <c r="P25" s="166">
        <v>38.713833559805124</v>
      </c>
      <c r="Q25" s="155"/>
    </row>
    <row r="26" spans="2:17">
      <c r="B26" s="304"/>
      <c r="C26" s="163" t="s">
        <v>9</v>
      </c>
      <c r="D26" s="164">
        <v>323</v>
      </c>
      <c r="E26" s="165">
        <v>10.831656606304493</v>
      </c>
      <c r="F26" s="165">
        <v>10.831656606304493</v>
      </c>
      <c r="G26" s="166">
        <v>48.256203890006702</v>
      </c>
      <c r="H26" s="155"/>
      <c r="K26" s="304"/>
      <c r="L26" s="163" t="s">
        <v>9</v>
      </c>
      <c r="M26" s="164">
        <v>23543</v>
      </c>
      <c r="N26" s="165">
        <v>9.7533390779836271</v>
      </c>
      <c r="O26" s="165">
        <v>9.7533390779836271</v>
      </c>
      <c r="P26" s="166">
        <v>48.46717263778875</v>
      </c>
      <c r="Q26" s="155"/>
    </row>
    <row r="27" spans="2:17">
      <c r="B27" s="304"/>
      <c r="C27" s="163" t="s">
        <v>11</v>
      </c>
      <c r="D27" s="164">
        <v>320</v>
      </c>
      <c r="E27" s="165">
        <v>10.731052984574111</v>
      </c>
      <c r="F27" s="165">
        <v>10.731052984574111</v>
      </c>
      <c r="G27" s="166">
        <v>58.987256874580815</v>
      </c>
      <c r="H27" s="155"/>
      <c r="K27" s="304"/>
      <c r="L27" s="163" t="s">
        <v>11</v>
      </c>
      <c r="M27" s="164">
        <v>22964</v>
      </c>
      <c r="N27" s="165">
        <v>9.5134723096808393</v>
      </c>
      <c r="O27" s="165">
        <v>9.5134723096808393</v>
      </c>
      <c r="P27" s="166">
        <v>57.980644947469592</v>
      </c>
      <c r="Q27" s="155"/>
    </row>
    <row r="28" spans="2:17">
      <c r="B28" s="304"/>
      <c r="C28" s="163" t="s">
        <v>12</v>
      </c>
      <c r="D28" s="164">
        <v>277</v>
      </c>
      <c r="E28" s="165">
        <v>9.2890677397719656</v>
      </c>
      <c r="F28" s="165">
        <v>9.2890677397719656</v>
      </c>
      <c r="G28" s="166">
        <v>68.276324614352774</v>
      </c>
      <c r="H28" s="155"/>
      <c r="K28" s="304"/>
      <c r="L28" s="163" t="s">
        <v>12</v>
      </c>
      <c r="M28" s="164">
        <v>19961</v>
      </c>
      <c r="N28" s="165">
        <v>8.2693964802969546</v>
      </c>
      <c r="O28" s="165">
        <v>8.2693964802969546</v>
      </c>
      <c r="P28" s="166">
        <v>66.250041427766547</v>
      </c>
      <c r="Q28" s="155"/>
    </row>
    <row r="29" spans="2:17">
      <c r="B29" s="304"/>
      <c r="C29" s="163" t="s">
        <v>13</v>
      </c>
      <c r="D29" s="164">
        <v>242</v>
      </c>
      <c r="E29" s="165">
        <v>8.1153588195841717</v>
      </c>
      <c r="F29" s="165">
        <v>8.1153588195841717</v>
      </c>
      <c r="G29" s="166">
        <v>76.391683433936947</v>
      </c>
      <c r="H29" s="155"/>
      <c r="K29" s="304"/>
      <c r="L29" s="163" t="s">
        <v>13</v>
      </c>
      <c r="M29" s="164">
        <v>20983</v>
      </c>
      <c r="N29" s="165">
        <v>8.6927882543996287</v>
      </c>
      <c r="O29" s="165">
        <v>8.6927882543996287</v>
      </c>
      <c r="P29" s="166">
        <v>74.942829682166177</v>
      </c>
      <c r="Q29" s="155"/>
    </row>
    <row r="30" spans="2:17">
      <c r="B30" s="304"/>
      <c r="C30" s="163" t="s">
        <v>15</v>
      </c>
      <c r="D30" s="164">
        <v>251</v>
      </c>
      <c r="E30" s="165">
        <v>8.4171696847753186</v>
      </c>
      <c r="F30" s="165">
        <v>8.4171696847753186</v>
      </c>
      <c r="G30" s="166">
        <v>84.808853118712264</v>
      </c>
      <c r="H30" s="155"/>
      <c r="K30" s="304"/>
      <c r="L30" s="163" t="s">
        <v>15</v>
      </c>
      <c r="M30" s="164">
        <v>21440</v>
      </c>
      <c r="N30" s="165">
        <v>8.8821131475159909</v>
      </c>
      <c r="O30" s="165">
        <v>8.8821131475159909</v>
      </c>
      <c r="P30" s="166">
        <v>83.824942829682172</v>
      </c>
      <c r="Q30" s="155"/>
    </row>
    <row r="31" spans="2:17">
      <c r="B31" s="304"/>
      <c r="C31" s="163" t="s">
        <v>16</v>
      </c>
      <c r="D31" s="164">
        <v>210</v>
      </c>
      <c r="E31" s="165">
        <v>7.042253521126761</v>
      </c>
      <c r="F31" s="165">
        <v>7.042253521126761</v>
      </c>
      <c r="G31" s="166">
        <v>91.851106639839031</v>
      </c>
      <c r="H31" s="155"/>
      <c r="K31" s="304"/>
      <c r="L31" s="163" t="s">
        <v>16</v>
      </c>
      <c r="M31" s="164">
        <v>19879</v>
      </c>
      <c r="N31" s="165">
        <v>8.2354257117290288</v>
      </c>
      <c r="O31" s="165">
        <v>8.2354257117290288</v>
      </c>
      <c r="P31" s="166">
        <v>92.060368541411194</v>
      </c>
      <c r="Q31" s="155"/>
    </row>
    <row r="32" spans="2:17">
      <c r="B32" s="304"/>
      <c r="C32" s="163" t="s">
        <v>17</v>
      </c>
      <c r="D32" s="164">
        <v>243</v>
      </c>
      <c r="E32" s="165">
        <v>8.148893360160967</v>
      </c>
      <c r="F32" s="165">
        <v>8.148893360160967</v>
      </c>
      <c r="G32" s="166">
        <v>100</v>
      </c>
      <c r="H32" s="155"/>
      <c r="K32" s="304"/>
      <c r="L32" s="163" t="s">
        <v>17</v>
      </c>
      <c r="M32" s="164">
        <v>19165</v>
      </c>
      <c r="N32" s="165">
        <v>7.9396314585888046</v>
      </c>
      <c r="O32" s="165">
        <v>7.9396314585888046</v>
      </c>
      <c r="P32" s="166">
        <v>100</v>
      </c>
      <c r="Q32" s="155"/>
    </row>
    <row r="33" spans="2:17" ht="15.75" thickBot="1">
      <c r="B33" s="305"/>
      <c r="C33" s="167" t="s">
        <v>19</v>
      </c>
      <c r="D33" s="168">
        <v>2982</v>
      </c>
      <c r="E33" s="169">
        <v>100</v>
      </c>
      <c r="F33" s="169">
        <v>100</v>
      </c>
      <c r="G33" s="170"/>
      <c r="H33" s="155"/>
      <c r="K33" s="305"/>
      <c r="L33" s="167" t="s">
        <v>19</v>
      </c>
      <c r="M33" s="168">
        <v>241384</v>
      </c>
      <c r="N33" s="169">
        <v>100</v>
      </c>
      <c r="O33" s="169">
        <v>100</v>
      </c>
      <c r="P33" s="170"/>
      <c r="Q33" s="155"/>
    </row>
    <row r="34" spans="2:17">
      <c r="B34" t="s">
        <v>98</v>
      </c>
      <c r="P34" t="s">
        <v>61</v>
      </c>
    </row>
  </sheetData>
  <mergeCells count="12">
    <mergeCell ref="B1:G1"/>
    <mergeCell ref="B2:C2"/>
    <mergeCell ref="B3:B15"/>
    <mergeCell ref="K1:P1"/>
    <mergeCell ref="K2:L2"/>
    <mergeCell ref="K3:K15"/>
    <mergeCell ref="B19:G19"/>
    <mergeCell ref="B20:C20"/>
    <mergeCell ref="B21:B33"/>
    <mergeCell ref="K19:P19"/>
    <mergeCell ref="K20:L20"/>
    <mergeCell ref="K21:K3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46C57-BDDD-4E2C-B0E3-120C4A826099}">
  <dimension ref="C1:Z34"/>
  <sheetViews>
    <sheetView workbookViewId="0">
      <selection activeCell="E5" sqref="E5"/>
    </sheetView>
  </sheetViews>
  <sheetFormatPr defaultRowHeight="15"/>
  <sheetData>
    <row r="1" spans="3:23" ht="15.75" customHeight="1" thickBot="1">
      <c r="C1" s="306" t="s">
        <v>91</v>
      </c>
      <c r="D1" s="307"/>
      <c r="E1" s="307"/>
      <c r="F1" s="307"/>
      <c r="G1" s="307"/>
      <c r="H1" s="307"/>
      <c r="I1" s="215"/>
      <c r="L1" s="316" t="s">
        <v>91</v>
      </c>
      <c r="M1" s="317"/>
      <c r="N1" s="317"/>
      <c r="O1" s="317"/>
      <c r="P1" s="317"/>
      <c r="Q1" s="317"/>
      <c r="R1" s="177"/>
      <c r="T1" t="s">
        <v>103</v>
      </c>
    </row>
    <row r="2" spans="3:23" ht="37.5" thickBot="1">
      <c r="C2" s="308" t="s">
        <v>41</v>
      </c>
      <c r="D2" s="309"/>
      <c r="E2" s="216" t="s">
        <v>42</v>
      </c>
      <c r="F2" s="217" t="s">
        <v>43</v>
      </c>
      <c r="G2" s="217" t="s">
        <v>44</v>
      </c>
      <c r="H2" s="218" t="s">
        <v>45</v>
      </c>
      <c r="I2" s="215"/>
      <c r="L2" s="318" t="s">
        <v>41</v>
      </c>
      <c r="M2" s="319"/>
      <c r="N2" s="178" t="s">
        <v>42</v>
      </c>
      <c r="O2" s="179" t="s">
        <v>43</v>
      </c>
      <c r="P2" s="179" t="s">
        <v>44</v>
      </c>
      <c r="Q2" s="180" t="s">
        <v>45</v>
      </c>
      <c r="R2" s="177"/>
      <c r="T2" s="172" t="s">
        <v>1</v>
      </c>
      <c r="U2" s="173">
        <v>12544</v>
      </c>
      <c r="V2" s="173">
        <v>233</v>
      </c>
      <c r="W2" s="173">
        <v>17425</v>
      </c>
    </row>
    <row r="3" spans="3:23" ht="15.75" thickBot="1">
      <c r="C3" s="310" t="s">
        <v>46</v>
      </c>
      <c r="D3" s="219" t="s">
        <v>1</v>
      </c>
      <c r="E3" s="220">
        <v>12076</v>
      </c>
      <c r="F3" s="221">
        <v>10.208118480447682</v>
      </c>
      <c r="G3" s="221">
        <v>10.208118480447682</v>
      </c>
      <c r="H3" s="222">
        <v>10.208118480447682</v>
      </c>
      <c r="I3" s="215"/>
      <c r="L3" s="313" t="s">
        <v>46</v>
      </c>
      <c r="M3" s="181" t="s">
        <v>1</v>
      </c>
      <c r="N3" s="182">
        <v>228</v>
      </c>
      <c r="O3" s="183">
        <v>9.5198329853862216</v>
      </c>
      <c r="P3" s="183">
        <v>9.5198329853862216</v>
      </c>
      <c r="Q3" s="184">
        <v>9.5198329853862216</v>
      </c>
      <c r="R3" s="177"/>
      <c r="T3" s="172" t="s">
        <v>4</v>
      </c>
      <c r="U3" s="173">
        <v>11617</v>
      </c>
      <c r="V3" s="173">
        <v>209</v>
      </c>
      <c r="W3" s="173">
        <v>16207</v>
      </c>
    </row>
    <row r="4" spans="3:23">
      <c r="C4" s="311"/>
      <c r="D4" s="223" t="s">
        <v>4</v>
      </c>
      <c r="E4" s="224">
        <v>11359</v>
      </c>
      <c r="F4" s="225">
        <v>9.6020220122064615</v>
      </c>
      <c r="G4" s="225">
        <v>9.6020220122064615</v>
      </c>
      <c r="H4" s="226">
        <v>19.810140492654142</v>
      </c>
      <c r="I4" s="215"/>
      <c r="L4" s="314"/>
      <c r="M4" s="185" t="s">
        <v>4</v>
      </c>
      <c r="N4" s="186">
        <v>210</v>
      </c>
      <c r="O4" s="187">
        <v>8.7682672233820469</v>
      </c>
      <c r="P4" s="187">
        <v>8.7682672233820469</v>
      </c>
      <c r="Q4" s="188">
        <v>18.288100208768267</v>
      </c>
      <c r="R4" s="177"/>
      <c r="T4" s="172" t="s">
        <v>5</v>
      </c>
      <c r="U4" s="173">
        <v>14659</v>
      </c>
      <c r="V4" s="173">
        <v>307</v>
      </c>
      <c r="W4" s="173">
        <v>20424</v>
      </c>
    </row>
    <row r="5" spans="3:23">
      <c r="C5" s="311"/>
      <c r="D5" s="223" t="s">
        <v>5</v>
      </c>
      <c r="E5" s="224">
        <v>4169</v>
      </c>
      <c r="F5" s="225">
        <v>3.5241508732184825</v>
      </c>
      <c r="G5" s="225">
        <v>3.5241508732184825</v>
      </c>
      <c r="H5" s="226">
        <v>23.334291365872627</v>
      </c>
      <c r="I5" s="215"/>
      <c r="L5" s="314"/>
      <c r="M5" s="185" t="s">
        <v>5</v>
      </c>
      <c r="N5" s="186">
        <v>116</v>
      </c>
      <c r="O5" s="187">
        <v>4.8434237995824638</v>
      </c>
      <c r="P5" s="187">
        <v>4.8434237995824638</v>
      </c>
      <c r="Q5" s="188">
        <v>23.131524008350731</v>
      </c>
      <c r="R5" s="177"/>
      <c r="T5" s="172" t="s">
        <v>7</v>
      </c>
      <c r="U5" s="173">
        <v>13533</v>
      </c>
      <c r="V5" s="173">
        <v>208</v>
      </c>
      <c r="W5" s="173">
        <v>19252</v>
      </c>
    </row>
    <row r="6" spans="3:23">
      <c r="C6" s="311"/>
      <c r="D6" s="223" t="s">
        <v>7</v>
      </c>
      <c r="E6" s="224">
        <v>2261</v>
      </c>
      <c r="F6" s="225">
        <v>1.9112749158903783</v>
      </c>
      <c r="G6" s="225">
        <v>1.9112749158903783</v>
      </c>
      <c r="H6" s="226">
        <v>25.245566281763004</v>
      </c>
      <c r="I6" s="215"/>
      <c r="L6" s="314"/>
      <c r="M6" s="185" t="s">
        <v>7</v>
      </c>
      <c r="N6" s="186">
        <v>54</v>
      </c>
      <c r="O6" s="187">
        <v>2.2546972860125263</v>
      </c>
      <c r="P6" s="187">
        <v>2.2546972860125263</v>
      </c>
      <c r="Q6" s="188">
        <v>25.38622129436326</v>
      </c>
      <c r="R6" s="177"/>
      <c r="T6" s="172" t="s">
        <v>8</v>
      </c>
      <c r="U6" s="173">
        <v>14360</v>
      </c>
      <c r="V6" s="173">
        <v>227</v>
      </c>
      <c r="W6" s="173">
        <v>20141</v>
      </c>
    </row>
    <row r="7" spans="3:23">
      <c r="C7" s="311"/>
      <c r="D7" s="223" t="s">
        <v>8</v>
      </c>
      <c r="E7" s="224">
        <v>8045</v>
      </c>
      <c r="F7" s="225">
        <v>6.8006221576019872</v>
      </c>
      <c r="G7" s="225">
        <v>6.8006221576019872</v>
      </c>
      <c r="H7" s="226">
        <v>32.04618843936499</v>
      </c>
      <c r="I7" s="215"/>
      <c r="L7" s="314"/>
      <c r="M7" s="185" t="s">
        <v>8</v>
      </c>
      <c r="N7" s="186">
        <v>179</v>
      </c>
      <c r="O7" s="187">
        <v>7.473903966597077</v>
      </c>
      <c r="P7" s="187">
        <v>7.473903966597077</v>
      </c>
      <c r="Q7" s="188">
        <v>32.860125260960331</v>
      </c>
      <c r="R7" s="177"/>
      <c r="T7" s="172" t="s">
        <v>9</v>
      </c>
      <c r="U7" s="173">
        <v>16916</v>
      </c>
      <c r="V7" s="173">
        <v>350</v>
      </c>
      <c r="W7" s="173">
        <v>23543</v>
      </c>
    </row>
    <row r="8" spans="3:23">
      <c r="C8" s="311"/>
      <c r="D8" s="223" t="s">
        <v>9</v>
      </c>
      <c r="E8" s="224">
        <v>11667</v>
      </c>
      <c r="F8" s="225">
        <v>9.8623814434732626</v>
      </c>
      <c r="G8" s="225">
        <v>9.8623814434732626</v>
      </c>
      <c r="H8" s="226">
        <v>41.90856988283825</v>
      </c>
      <c r="I8" s="215"/>
      <c r="L8" s="314"/>
      <c r="M8" s="185" t="s">
        <v>9</v>
      </c>
      <c r="N8" s="186">
        <v>226</v>
      </c>
      <c r="O8" s="187">
        <v>9.4363256784968677</v>
      </c>
      <c r="P8" s="187">
        <v>9.4363256784968677</v>
      </c>
      <c r="Q8" s="188">
        <v>42.296450939457202</v>
      </c>
      <c r="R8" s="177"/>
      <c r="T8" s="172" t="s">
        <v>11</v>
      </c>
      <c r="U8" s="173">
        <v>16481</v>
      </c>
      <c r="V8" s="173">
        <v>338</v>
      </c>
      <c r="W8" s="173">
        <v>22964</v>
      </c>
    </row>
    <row r="9" spans="3:23">
      <c r="C9" s="311"/>
      <c r="D9" s="223" t="s">
        <v>11</v>
      </c>
      <c r="E9" s="224">
        <v>14461</v>
      </c>
      <c r="F9" s="225">
        <v>12.224213427107813</v>
      </c>
      <c r="G9" s="225">
        <v>12.224213427107813</v>
      </c>
      <c r="H9" s="226">
        <v>54.132783309946063</v>
      </c>
      <c r="I9" s="215"/>
      <c r="L9" s="314"/>
      <c r="M9" s="185" t="s">
        <v>11</v>
      </c>
      <c r="N9" s="186">
        <v>295</v>
      </c>
      <c r="O9" s="187">
        <v>12.31732776617954</v>
      </c>
      <c r="P9" s="187">
        <v>12.31732776617954</v>
      </c>
      <c r="Q9" s="188">
        <v>54.61377870563674</v>
      </c>
      <c r="R9" s="177"/>
      <c r="T9" s="172" t="s">
        <v>12</v>
      </c>
      <c r="U9" s="173">
        <v>13669</v>
      </c>
      <c r="V9" s="173">
        <v>300</v>
      </c>
      <c r="W9" s="173">
        <v>19961</v>
      </c>
    </row>
    <row r="10" spans="3:23">
      <c r="C10" s="311"/>
      <c r="D10" s="223" t="s">
        <v>12</v>
      </c>
      <c r="E10" s="224">
        <v>12661</v>
      </c>
      <c r="F10" s="225">
        <v>10.702632335288847</v>
      </c>
      <c r="G10" s="225">
        <v>10.702632335288847</v>
      </c>
      <c r="H10" s="226">
        <v>64.835415645234917</v>
      </c>
      <c r="I10" s="215"/>
      <c r="L10" s="314"/>
      <c r="M10" s="185" t="s">
        <v>12</v>
      </c>
      <c r="N10" s="186">
        <v>259</v>
      </c>
      <c r="O10" s="187">
        <v>10.814196242171189</v>
      </c>
      <c r="P10" s="187">
        <v>10.814196242171189</v>
      </c>
      <c r="Q10" s="188">
        <v>65.427974947807925</v>
      </c>
      <c r="R10" s="177"/>
      <c r="T10" s="172" t="s">
        <v>13</v>
      </c>
      <c r="U10" s="173">
        <v>15036</v>
      </c>
      <c r="V10" s="173">
        <v>255</v>
      </c>
      <c r="W10" s="173">
        <v>20983</v>
      </c>
    </row>
    <row r="11" spans="3:23">
      <c r="C11" s="311"/>
      <c r="D11" s="223" t="s">
        <v>13</v>
      </c>
      <c r="E11" s="224">
        <v>13478</v>
      </c>
      <c r="F11" s="225">
        <v>11.3932610864089</v>
      </c>
      <c r="G11" s="225">
        <v>11.3932610864089</v>
      </c>
      <c r="H11" s="226">
        <v>76.228676731643816</v>
      </c>
      <c r="I11" s="215"/>
      <c r="L11" s="314"/>
      <c r="M11" s="185" t="s">
        <v>13</v>
      </c>
      <c r="N11" s="186">
        <v>234</v>
      </c>
      <c r="O11" s="187">
        <v>9.7703549060542798</v>
      </c>
      <c r="P11" s="187">
        <v>9.7703549060542798</v>
      </c>
      <c r="Q11" s="188">
        <v>75.198329853862205</v>
      </c>
      <c r="R11" s="177"/>
      <c r="T11" s="172" t="s">
        <v>15</v>
      </c>
      <c r="U11" s="173">
        <v>15602</v>
      </c>
      <c r="V11" s="173">
        <v>268</v>
      </c>
      <c r="W11" s="173">
        <v>21440</v>
      </c>
    </row>
    <row r="12" spans="3:23">
      <c r="C12" s="311"/>
      <c r="D12" s="223" t="s">
        <v>15</v>
      </c>
      <c r="E12" s="224">
        <v>11928</v>
      </c>
      <c r="F12" s="225">
        <v>10.083010701787012</v>
      </c>
      <c r="G12" s="225">
        <v>10.083010701787012</v>
      </c>
      <c r="H12" s="226">
        <v>86.311687433430833</v>
      </c>
      <c r="I12" s="215"/>
      <c r="L12" s="314"/>
      <c r="M12" s="185" t="s">
        <v>15</v>
      </c>
      <c r="N12" s="186">
        <v>260</v>
      </c>
      <c r="O12" s="187">
        <v>10.855949895615867</v>
      </c>
      <c r="P12" s="187">
        <v>10.855949895615867</v>
      </c>
      <c r="Q12" s="188">
        <v>86.054279749478084</v>
      </c>
      <c r="R12" s="177"/>
      <c r="T12" s="172" t="s">
        <v>16</v>
      </c>
      <c r="U12" s="173">
        <v>14180</v>
      </c>
      <c r="V12" s="173">
        <v>222</v>
      </c>
      <c r="W12" s="173">
        <v>19879</v>
      </c>
    </row>
    <row r="13" spans="3:23">
      <c r="C13" s="311"/>
      <c r="D13" s="223" t="s">
        <v>16</v>
      </c>
      <c r="E13" s="224">
        <v>7607</v>
      </c>
      <c r="F13" s="225">
        <v>6.4303707585927068</v>
      </c>
      <c r="G13" s="225">
        <v>6.4303707585927068</v>
      </c>
      <c r="H13" s="226">
        <v>92.742058192023535</v>
      </c>
      <c r="I13" s="215"/>
      <c r="L13" s="314"/>
      <c r="M13" s="185" t="s">
        <v>16</v>
      </c>
      <c r="N13" s="186">
        <v>155</v>
      </c>
      <c r="O13" s="187">
        <v>6.4718162839248432</v>
      </c>
      <c r="P13" s="187">
        <v>6.4718162839248432</v>
      </c>
      <c r="Q13" s="188">
        <v>92.526096033402922</v>
      </c>
      <c r="R13" s="177"/>
      <c r="T13" s="172" t="s">
        <v>17</v>
      </c>
      <c r="U13" s="173">
        <v>13586</v>
      </c>
      <c r="V13" s="173">
        <v>256</v>
      </c>
      <c r="W13" s="173">
        <v>19165</v>
      </c>
    </row>
    <row r="14" spans="3:23">
      <c r="C14" s="311"/>
      <c r="D14" s="223" t="s">
        <v>17</v>
      </c>
      <c r="E14" s="224">
        <v>8586</v>
      </c>
      <c r="F14" s="225">
        <v>7.2579418079764659</v>
      </c>
      <c r="G14" s="225">
        <v>7.2579418079764659</v>
      </c>
      <c r="H14" s="226">
        <v>100</v>
      </c>
      <c r="I14" s="215"/>
      <c r="L14" s="314"/>
      <c r="M14" s="185" t="s">
        <v>17</v>
      </c>
      <c r="N14" s="186">
        <v>179</v>
      </c>
      <c r="O14" s="187">
        <v>7.473903966597077</v>
      </c>
      <c r="P14" s="187">
        <v>7.473903966597077</v>
      </c>
      <c r="Q14" s="188">
        <v>100</v>
      </c>
      <c r="R14" s="177"/>
      <c r="T14" s="174" t="s">
        <v>102</v>
      </c>
      <c r="U14" s="175">
        <v>172183</v>
      </c>
      <c r="V14" s="175">
        <v>3173</v>
      </c>
      <c r="W14" s="175">
        <v>241384</v>
      </c>
    </row>
    <row r="15" spans="3:23" ht="15.75" thickBot="1">
      <c r="C15" s="312"/>
      <c r="D15" s="227" t="s">
        <v>19</v>
      </c>
      <c r="E15" s="228">
        <v>118298</v>
      </c>
      <c r="F15" s="229">
        <v>100</v>
      </c>
      <c r="G15" s="229">
        <v>100</v>
      </c>
      <c r="H15" s="230"/>
      <c r="I15" s="215"/>
      <c r="L15" s="315"/>
      <c r="M15" s="189" t="s">
        <v>19</v>
      </c>
      <c r="N15" s="190">
        <v>2395</v>
      </c>
      <c r="O15" s="191">
        <v>100</v>
      </c>
      <c r="P15" s="191">
        <v>100</v>
      </c>
      <c r="Q15" s="192"/>
      <c r="R15" s="177"/>
    </row>
    <row r="16" spans="3:23">
      <c r="C16" t="s">
        <v>59</v>
      </c>
      <c r="L16" t="s">
        <v>60</v>
      </c>
    </row>
    <row r="19" spans="3:26" ht="15.75" customHeight="1" thickBot="1">
      <c r="C19" s="193" t="s">
        <v>91</v>
      </c>
      <c r="D19" s="194"/>
      <c r="E19" s="194"/>
      <c r="F19" s="194"/>
      <c r="G19" s="194"/>
      <c r="H19" s="194"/>
      <c r="I19" s="177"/>
      <c r="L19" s="316" t="s">
        <v>91</v>
      </c>
      <c r="M19" s="317"/>
      <c r="N19" s="317"/>
      <c r="O19" s="317"/>
      <c r="P19" s="317"/>
      <c r="Q19" s="317"/>
      <c r="R19" s="177"/>
      <c r="T19" s="320" t="s">
        <v>91</v>
      </c>
      <c r="U19" s="321"/>
      <c r="V19" s="321"/>
      <c r="W19" s="321"/>
      <c r="X19" s="321"/>
      <c r="Y19" s="321"/>
      <c r="Z19" s="177"/>
    </row>
    <row r="20" spans="3:26" ht="37.5" thickBot="1">
      <c r="C20" s="195" t="s">
        <v>41</v>
      </c>
      <c r="D20" s="196"/>
      <c r="E20" s="178" t="s">
        <v>42</v>
      </c>
      <c r="F20" s="179" t="s">
        <v>43</v>
      </c>
      <c r="G20" s="179" t="s">
        <v>44</v>
      </c>
      <c r="H20" s="180" t="s">
        <v>45</v>
      </c>
      <c r="I20" s="177"/>
      <c r="L20" s="318" t="s">
        <v>41</v>
      </c>
      <c r="M20" s="319"/>
      <c r="N20" s="178" t="s">
        <v>42</v>
      </c>
      <c r="O20" s="179" t="s">
        <v>43</v>
      </c>
      <c r="P20" s="179" t="s">
        <v>44</v>
      </c>
      <c r="Q20" s="180" t="s">
        <v>45</v>
      </c>
      <c r="R20" s="177"/>
      <c r="T20" s="322" t="s">
        <v>41</v>
      </c>
      <c r="U20" s="323"/>
      <c r="V20" s="200" t="s">
        <v>42</v>
      </c>
      <c r="W20" s="201" t="s">
        <v>43</v>
      </c>
      <c r="X20" s="201" t="s">
        <v>44</v>
      </c>
      <c r="Y20" s="202" t="s">
        <v>45</v>
      </c>
      <c r="Z20" s="177"/>
    </row>
    <row r="21" spans="3:26" ht="15.75" thickBot="1">
      <c r="C21" s="197" t="s">
        <v>46</v>
      </c>
      <c r="D21" s="181" t="s">
        <v>1</v>
      </c>
      <c r="E21" s="182">
        <v>209</v>
      </c>
      <c r="F21" s="183">
        <v>9.1868131868131861</v>
      </c>
      <c r="G21" s="183">
        <v>9.1868131868131861</v>
      </c>
      <c r="H21" s="184">
        <v>9.1868131868131861</v>
      </c>
      <c r="I21" s="177"/>
      <c r="L21" s="313" t="s">
        <v>46</v>
      </c>
      <c r="M21" s="181" t="s">
        <v>1</v>
      </c>
      <c r="N21" s="182">
        <v>17050</v>
      </c>
      <c r="O21" s="183">
        <v>10.706503651514296</v>
      </c>
      <c r="P21" s="183">
        <v>10.706503651514296</v>
      </c>
      <c r="Q21" s="184">
        <v>10.706503651514296</v>
      </c>
      <c r="R21" s="177"/>
      <c r="T21" s="324" t="s">
        <v>46</v>
      </c>
      <c r="U21" s="203" t="s">
        <v>1</v>
      </c>
      <c r="V21" s="204">
        <v>17050</v>
      </c>
      <c r="W21" s="205">
        <v>10.706503651514296</v>
      </c>
      <c r="X21" s="205">
        <v>10.706503651514296</v>
      </c>
      <c r="Y21" s="206">
        <v>10.706503651514296</v>
      </c>
      <c r="Z21" s="177"/>
    </row>
    <row r="22" spans="3:26">
      <c r="C22" s="198"/>
      <c r="D22" s="185" t="s">
        <v>4</v>
      </c>
      <c r="E22" s="186">
        <v>195</v>
      </c>
      <c r="F22" s="187">
        <v>8.5714285714285712</v>
      </c>
      <c r="G22" s="187">
        <v>8.5714285714285712</v>
      </c>
      <c r="H22" s="188">
        <v>17.758241758241759</v>
      </c>
      <c r="I22" s="177"/>
      <c r="L22" s="314"/>
      <c r="M22" s="185" t="s">
        <v>4</v>
      </c>
      <c r="N22" s="186">
        <v>15742</v>
      </c>
      <c r="O22" s="187">
        <v>9.8851484153746636</v>
      </c>
      <c r="P22" s="187">
        <v>9.8851484153746636</v>
      </c>
      <c r="Q22" s="188">
        <v>20.591652066888962</v>
      </c>
      <c r="R22" s="177"/>
      <c r="T22" s="325"/>
      <c r="U22" s="207" t="s">
        <v>4</v>
      </c>
      <c r="V22" s="208">
        <v>15742</v>
      </c>
      <c r="W22" s="209">
        <v>9.8851484153746636</v>
      </c>
      <c r="X22" s="209">
        <v>9.8851484153746636</v>
      </c>
      <c r="Y22" s="210">
        <v>20.591652066888962</v>
      </c>
      <c r="Z22" s="177"/>
    </row>
    <row r="23" spans="3:26">
      <c r="C23" s="198"/>
      <c r="D23" s="185" t="s">
        <v>5</v>
      </c>
      <c r="E23" s="186">
        <v>111</v>
      </c>
      <c r="F23" s="187">
        <v>4.8791208791208787</v>
      </c>
      <c r="G23" s="187">
        <v>4.8791208791208787</v>
      </c>
      <c r="H23" s="188">
        <v>22.637362637362639</v>
      </c>
      <c r="I23" s="177"/>
      <c r="L23" s="314"/>
      <c r="M23" s="185" t="s">
        <v>5</v>
      </c>
      <c r="N23" s="186">
        <v>5450</v>
      </c>
      <c r="O23" s="187">
        <v>3.4223134839151266</v>
      </c>
      <c r="P23" s="187">
        <v>3.4223134839151266</v>
      </c>
      <c r="Q23" s="188">
        <v>24.013965550804087</v>
      </c>
      <c r="R23" s="177"/>
      <c r="T23" s="325"/>
      <c r="U23" s="207" t="s">
        <v>5</v>
      </c>
      <c r="V23" s="208">
        <v>5450</v>
      </c>
      <c r="W23" s="209">
        <v>3.4223134839151266</v>
      </c>
      <c r="X23" s="209">
        <v>3.4223134839151266</v>
      </c>
      <c r="Y23" s="210">
        <v>24.013965550804087</v>
      </c>
      <c r="Z23" s="177"/>
    </row>
    <row r="24" spans="3:26">
      <c r="C24" s="198"/>
      <c r="D24" s="185" t="s">
        <v>7</v>
      </c>
      <c r="E24" s="186">
        <v>54</v>
      </c>
      <c r="F24" s="187">
        <v>2.3736263736263736</v>
      </c>
      <c r="G24" s="187">
        <v>2.3736263736263736</v>
      </c>
      <c r="H24" s="188">
        <v>25.010989010989011</v>
      </c>
      <c r="I24" s="177"/>
      <c r="L24" s="314"/>
      <c r="M24" s="185" t="s">
        <v>7</v>
      </c>
      <c r="N24" s="186">
        <v>2672</v>
      </c>
      <c r="O24" s="187">
        <v>1.6778755282607738</v>
      </c>
      <c r="P24" s="187">
        <v>1.6778755282607738</v>
      </c>
      <c r="Q24" s="188">
        <v>25.691841079064858</v>
      </c>
      <c r="R24" s="177"/>
      <c r="T24" s="325"/>
      <c r="U24" s="207" t="s">
        <v>7</v>
      </c>
      <c r="V24" s="208">
        <v>2672</v>
      </c>
      <c r="W24" s="209">
        <v>1.6778755282607738</v>
      </c>
      <c r="X24" s="209">
        <v>1.6778755282607738</v>
      </c>
      <c r="Y24" s="210">
        <v>25.691841079064858</v>
      </c>
      <c r="Z24" s="177"/>
    </row>
    <row r="25" spans="3:26">
      <c r="C25" s="198"/>
      <c r="D25" s="185" t="s">
        <v>8</v>
      </c>
      <c r="E25" s="186">
        <v>176</v>
      </c>
      <c r="F25" s="187">
        <v>7.7362637362637363</v>
      </c>
      <c r="G25" s="187">
        <v>7.7362637362637363</v>
      </c>
      <c r="H25" s="188">
        <v>32.747252747252745</v>
      </c>
      <c r="I25" s="177"/>
      <c r="L25" s="314"/>
      <c r="M25" s="185" t="s">
        <v>8</v>
      </c>
      <c r="N25" s="186">
        <v>10185</v>
      </c>
      <c r="O25" s="187">
        <v>6.395644556637718</v>
      </c>
      <c r="P25" s="187">
        <v>6.395644556637718</v>
      </c>
      <c r="Q25" s="188">
        <v>32.087485635702578</v>
      </c>
      <c r="R25" s="177"/>
      <c r="T25" s="325"/>
      <c r="U25" s="207" t="s">
        <v>8</v>
      </c>
      <c r="V25" s="208">
        <v>10185</v>
      </c>
      <c r="W25" s="209">
        <v>6.395644556637718</v>
      </c>
      <c r="X25" s="209">
        <v>6.395644556637718</v>
      </c>
      <c r="Y25" s="210">
        <v>32.087485635702578</v>
      </c>
      <c r="Z25" s="177"/>
    </row>
    <row r="26" spans="3:26">
      <c r="C26" s="198"/>
      <c r="D26" s="185" t="s">
        <v>9</v>
      </c>
      <c r="E26" s="186">
        <v>212</v>
      </c>
      <c r="F26" s="187">
        <v>9.3186813186813175</v>
      </c>
      <c r="G26" s="187">
        <v>9.3186813186813175</v>
      </c>
      <c r="H26" s="188">
        <v>42.065934065934066</v>
      </c>
      <c r="I26" s="177"/>
      <c r="L26" s="314"/>
      <c r="M26" s="185" t="s">
        <v>9</v>
      </c>
      <c r="N26" s="186">
        <v>15773</v>
      </c>
      <c r="O26" s="187">
        <v>9.9046147856501463</v>
      </c>
      <c r="P26" s="187">
        <v>9.9046147856501463</v>
      </c>
      <c r="Q26" s="188">
        <v>41.992100421352724</v>
      </c>
      <c r="R26" s="177"/>
      <c r="T26" s="325"/>
      <c r="U26" s="207" t="s">
        <v>9</v>
      </c>
      <c r="V26" s="208">
        <v>15773</v>
      </c>
      <c r="W26" s="209">
        <v>9.9046147856501463</v>
      </c>
      <c r="X26" s="209">
        <v>9.9046147856501463</v>
      </c>
      <c r="Y26" s="210">
        <v>41.992100421352724</v>
      </c>
      <c r="Z26" s="177"/>
    </row>
    <row r="27" spans="3:26">
      <c r="C27" s="198"/>
      <c r="D27" s="185" t="s">
        <v>11</v>
      </c>
      <c r="E27" s="186">
        <v>277</v>
      </c>
      <c r="F27" s="187">
        <v>12.175824175824177</v>
      </c>
      <c r="G27" s="187">
        <v>12.175824175824177</v>
      </c>
      <c r="H27" s="188">
        <v>54.241758241758241</v>
      </c>
      <c r="I27" s="177"/>
      <c r="L27" s="314"/>
      <c r="M27" s="185" t="s">
        <v>11</v>
      </c>
      <c r="N27" s="186">
        <v>19704</v>
      </c>
      <c r="O27" s="187">
        <v>12.373076126066726</v>
      </c>
      <c r="P27" s="187">
        <v>12.373076126066726</v>
      </c>
      <c r="Q27" s="188">
        <v>54.365176547419445</v>
      </c>
      <c r="R27" s="177"/>
      <c r="T27" s="325"/>
      <c r="U27" s="207" t="s">
        <v>11</v>
      </c>
      <c r="V27" s="208">
        <v>19704</v>
      </c>
      <c r="W27" s="209">
        <v>12.373076126066726</v>
      </c>
      <c r="X27" s="209">
        <v>12.373076126066726</v>
      </c>
      <c r="Y27" s="210">
        <v>54.365176547419445</v>
      </c>
      <c r="Z27" s="177"/>
    </row>
    <row r="28" spans="3:26">
      <c r="C28" s="198"/>
      <c r="D28" s="185" t="s">
        <v>12</v>
      </c>
      <c r="E28" s="186">
        <v>246</v>
      </c>
      <c r="F28" s="187">
        <v>10.813186813186814</v>
      </c>
      <c r="G28" s="187">
        <v>10.813186813186814</v>
      </c>
      <c r="H28" s="188">
        <v>65.054945054945051</v>
      </c>
      <c r="I28" s="177"/>
      <c r="L28" s="314"/>
      <c r="M28" s="185" t="s">
        <v>12</v>
      </c>
      <c r="N28" s="186">
        <v>18048</v>
      </c>
      <c r="O28" s="187">
        <v>11.33319518489912</v>
      </c>
      <c r="P28" s="187">
        <v>11.33319518489912</v>
      </c>
      <c r="Q28" s="188">
        <v>65.698371732318577</v>
      </c>
      <c r="R28" s="177"/>
      <c r="T28" s="325"/>
      <c r="U28" s="207" t="s">
        <v>12</v>
      </c>
      <c r="V28" s="208">
        <v>18048</v>
      </c>
      <c r="W28" s="209">
        <v>11.33319518489912</v>
      </c>
      <c r="X28" s="209">
        <v>11.33319518489912</v>
      </c>
      <c r="Y28" s="210">
        <v>65.698371732318577</v>
      </c>
      <c r="Z28" s="177"/>
    </row>
    <row r="29" spans="3:26">
      <c r="C29" s="198"/>
      <c r="D29" s="185" t="s">
        <v>13</v>
      </c>
      <c r="E29" s="186">
        <v>228</v>
      </c>
      <c r="F29" s="187">
        <v>10.021978021978022</v>
      </c>
      <c r="G29" s="187">
        <v>10.021978021978022</v>
      </c>
      <c r="H29" s="188">
        <v>75.07692307692308</v>
      </c>
      <c r="I29" s="177"/>
      <c r="L29" s="314"/>
      <c r="M29" s="185" t="s">
        <v>13</v>
      </c>
      <c r="N29" s="186">
        <v>17957</v>
      </c>
      <c r="O29" s="187">
        <v>11.276051968929162</v>
      </c>
      <c r="P29" s="187">
        <v>11.276051968929162</v>
      </c>
      <c r="Q29" s="188">
        <v>76.97442370124773</v>
      </c>
      <c r="R29" s="177"/>
      <c r="T29" s="325"/>
      <c r="U29" s="207" t="s">
        <v>13</v>
      </c>
      <c r="V29" s="208">
        <v>17957</v>
      </c>
      <c r="W29" s="209">
        <v>11.276051968929162</v>
      </c>
      <c r="X29" s="209">
        <v>11.276051968929162</v>
      </c>
      <c r="Y29" s="210">
        <v>76.97442370124773</v>
      </c>
      <c r="Z29" s="177"/>
    </row>
    <row r="30" spans="3:26">
      <c r="C30" s="198"/>
      <c r="D30" s="185" t="s">
        <v>15</v>
      </c>
      <c r="E30" s="186">
        <v>244</v>
      </c>
      <c r="F30" s="187">
        <v>10.725274725274724</v>
      </c>
      <c r="G30" s="187">
        <v>10.725274725274724</v>
      </c>
      <c r="H30" s="188">
        <v>85.802197802197796</v>
      </c>
      <c r="I30" s="177"/>
      <c r="L30" s="314"/>
      <c r="M30" s="185" t="s">
        <v>15</v>
      </c>
      <c r="N30" s="186">
        <v>15896</v>
      </c>
      <c r="O30" s="187">
        <v>9.981852319323826</v>
      </c>
      <c r="P30" s="187">
        <v>9.981852319323826</v>
      </c>
      <c r="Q30" s="188">
        <v>86.956276020571551</v>
      </c>
      <c r="R30" s="177"/>
      <c r="T30" s="325"/>
      <c r="U30" s="207" t="s">
        <v>15</v>
      </c>
      <c r="V30" s="208">
        <v>15896</v>
      </c>
      <c r="W30" s="209">
        <v>9.981852319323826</v>
      </c>
      <c r="X30" s="209">
        <v>9.981852319323826</v>
      </c>
      <c r="Y30" s="210">
        <v>86.956276020571551</v>
      </c>
      <c r="Z30" s="177"/>
    </row>
    <row r="31" spans="3:26">
      <c r="C31" s="198"/>
      <c r="D31" s="185" t="s">
        <v>16</v>
      </c>
      <c r="E31" s="186">
        <v>150</v>
      </c>
      <c r="F31" s="187">
        <v>6.593406593406594</v>
      </c>
      <c r="G31" s="187">
        <v>6.593406593406594</v>
      </c>
      <c r="H31" s="188">
        <v>92.395604395604394</v>
      </c>
      <c r="I31" s="177"/>
      <c r="L31" s="314"/>
      <c r="M31" s="185" t="s">
        <v>16</v>
      </c>
      <c r="N31" s="186">
        <v>9608</v>
      </c>
      <c r="O31" s="187">
        <v>6.0333188905424837</v>
      </c>
      <c r="P31" s="187">
        <v>6.0333188905424837</v>
      </c>
      <c r="Q31" s="188">
        <v>92.98959491111404</v>
      </c>
      <c r="R31" s="177"/>
      <c r="T31" s="325"/>
      <c r="U31" s="207" t="s">
        <v>16</v>
      </c>
      <c r="V31" s="208">
        <v>9608</v>
      </c>
      <c r="W31" s="209">
        <v>6.0333188905424837</v>
      </c>
      <c r="X31" s="209">
        <v>6.0333188905424837</v>
      </c>
      <c r="Y31" s="210">
        <v>92.98959491111404</v>
      </c>
      <c r="Z31" s="177"/>
    </row>
    <row r="32" spans="3:26">
      <c r="C32" s="198"/>
      <c r="D32" s="185" t="s">
        <v>17</v>
      </c>
      <c r="E32" s="186">
        <v>173</v>
      </c>
      <c r="F32" s="187">
        <v>7.604395604395604</v>
      </c>
      <c r="G32" s="187">
        <v>7.604395604395604</v>
      </c>
      <c r="H32" s="188">
        <v>100</v>
      </c>
      <c r="I32" s="177"/>
      <c r="L32" s="314"/>
      <c r="M32" s="185" t="s">
        <v>17</v>
      </c>
      <c r="N32" s="186">
        <v>11164</v>
      </c>
      <c r="O32" s="187">
        <v>7.0104050888859586</v>
      </c>
      <c r="P32" s="187">
        <v>7.0104050888859586</v>
      </c>
      <c r="Q32" s="188">
        <v>100</v>
      </c>
      <c r="R32" s="177"/>
      <c r="T32" s="325"/>
      <c r="U32" s="207" t="s">
        <v>17</v>
      </c>
      <c r="V32" s="208">
        <v>11164</v>
      </c>
      <c r="W32" s="209">
        <v>7.0104050888859586</v>
      </c>
      <c r="X32" s="209">
        <v>7.0104050888859586</v>
      </c>
      <c r="Y32" s="210">
        <v>100</v>
      </c>
      <c r="Z32" s="177"/>
    </row>
    <row r="33" spans="3:26" ht="15.75" thickBot="1">
      <c r="C33" s="199"/>
      <c r="D33" s="189" t="s">
        <v>19</v>
      </c>
      <c r="E33" s="190">
        <v>2275</v>
      </c>
      <c r="F33" s="191">
        <v>100</v>
      </c>
      <c r="G33" s="191">
        <v>100</v>
      </c>
      <c r="H33" s="192"/>
      <c r="I33" s="177"/>
      <c r="L33" s="315"/>
      <c r="M33" s="189" t="s">
        <v>19</v>
      </c>
      <c r="N33" s="190">
        <v>159249</v>
      </c>
      <c r="O33" s="191">
        <v>100</v>
      </c>
      <c r="P33" s="191">
        <v>100</v>
      </c>
      <c r="Q33" s="192"/>
      <c r="R33" s="177"/>
      <c r="T33" s="326"/>
      <c r="U33" s="211" t="s">
        <v>19</v>
      </c>
      <c r="V33" s="212">
        <v>159249</v>
      </c>
      <c r="W33" s="213">
        <v>100</v>
      </c>
      <c r="X33" s="213">
        <v>100</v>
      </c>
      <c r="Y33" s="214"/>
      <c r="Z33" s="177"/>
    </row>
    <row r="34" spans="3:26">
      <c r="C34" t="s">
        <v>98</v>
      </c>
      <c r="Q34" t="s">
        <v>61</v>
      </c>
    </row>
  </sheetData>
  <mergeCells count="12">
    <mergeCell ref="L20:M20"/>
    <mergeCell ref="L21:L33"/>
    <mergeCell ref="T19:Y19"/>
    <mergeCell ref="T20:U20"/>
    <mergeCell ref="T21:T33"/>
    <mergeCell ref="C1:H1"/>
    <mergeCell ref="C2:D2"/>
    <mergeCell ref="C3:C15"/>
    <mergeCell ref="L3:L15"/>
    <mergeCell ref="L19:Q19"/>
    <mergeCell ref="L1:Q1"/>
    <mergeCell ref="L2:M2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Valori assoluti</vt:lpstr>
      <vt:lpstr>C.P. per anno</vt:lpstr>
      <vt:lpstr>C.P. per mese</vt:lpstr>
      <vt:lpstr>Variazioni</vt:lpstr>
      <vt:lpstr>ISTAT 16 senza IncMort</vt:lpstr>
      <vt:lpstr>Dati 2016-2017 da spss</vt:lpstr>
      <vt:lpstr>Dati 2018 da spss</vt:lpstr>
      <vt:lpstr>dati 2019 da spss</vt:lpstr>
      <vt:lpstr>dati 2020 da spss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2015-11-25T13:47:52Z</dcterms:created>
  <dcterms:modified xsi:type="dcterms:W3CDTF">2021-10-21T07:30:52Z</dcterms:modified>
</cp:coreProperties>
</file>